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文物与博物馆学A" sheetId="2" r:id="rId1"/>
    <sheet name="简表B" sheetId="3" r:id="rId2"/>
  </sheets>
  <calcPr calcId="144525"/>
</workbook>
</file>

<file path=xl/sharedStrings.xml><?xml version="1.0" encoding="utf-8"?>
<sst xmlns="http://schemas.openxmlformats.org/spreadsheetml/2006/main" count="619" uniqueCount="214">
  <si>
    <t>社会体育指导与管理专业教学计划</t>
  </si>
  <si>
    <t>课程类型</t>
  </si>
  <si>
    <t>序号</t>
  </si>
  <si>
    <t>承担单位</t>
  </si>
  <si>
    <t>课程名称</t>
  </si>
  <si>
    <t>学分</t>
  </si>
  <si>
    <t>考核类型</t>
  </si>
  <si>
    <t>学时分配</t>
  </si>
  <si>
    <t>课内教学周数、周学时（含实验上机）</t>
  </si>
  <si>
    <t>总学时</t>
  </si>
  <si>
    <t>理论
学时</t>
  </si>
  <si>
    <t>实践 学时</t>
  </si>
  <si>
    <t>第一学期</t>
  </si>
  <si>
    <t>第二学期</t>
  </si>
  <si>
    <t>第三学期</t>
  </si>
  <si>
    <t>第四学期</t>
  </si>
  <si>
    <t>第五学期</t>
  </si>
  <si>
    <t>第六学期</t>
  </si>
  <si>
    <t>第七学期</t>
  </si>
  <si>
    <t>第八学期</t>
  </si>
  <si>
    <t>14周</t>
  </si>
  <si>
    <r>
      <rPr>
        <sz val="9"/>
        <color theme="1"/>
        <rFont val="宋体"/>
        <charset val="134"/>
      </rPr>
      <t>1</t>
    </r>
    <r>
      <rPr>
        <sz val="9"/>
        <color theme="1"/>
        <rFont val="宋体"/>
        <charset val="134"/>
      </rPr>
      <t>6</t>
    </r>
    <r>
      <rPr>
        <sz val="9"/>
        <color theme="1"/>
        <rFont val="宋体"/>
        <charset val="134"/>
      </rPr>
      <t>周</t>
    </r>
  </si>
  <si>
    <t>18周</t>
  </si>
  <si>
    <t>通识必修课程</t>
  </si>
  <si>
    <t>思政教研室</t>
  </si>
  <si>
    <t>思想道德修养与法律基础</t>
  </si>
  <si>
    <t>考试</t>
  </si>
  <si>
    <t>通识必修课程部分无需改动。</t>
  </si>
  <si>
    <t>中国近现代史纲要</t>
  </si>
  <si>
    <t>考查</t>
  </si>
  <si>
    <t>马克思主义基本原理</t>
  </si>
  <si>
    <t>毛泽东思想和中国特色社会主义理论体系概论</t>
  </si>
  <si>
    <t>外语教研室</t>
  </si>
  <si>
    <t>大学英语1</t>
  </si>
  <si>
    <t>大学英语2</t>
  </si>
  <si>
    <t>大学英语3</t>
  </si>
  <si>
    <t>形势与政策</t>
  </si>
  <si>
    <t>每学期8学时</t>
  </si>
  <si>
    <t>军事理论教研室</t>
  </si>
  <si>
    <t>军事理论</t>
  </si>
  <si>
    <t>心理健康教研室</t>
  </si>
  <si>
    <t>大学生心理素质教育</t>
  </si>
  <si>
    <t>职业生涯规划教研室</t>
  </si>
  <si>
    <t>职业规划与就业指导</t>
  </si>
  <si>
    <t>创新创业</t>
  </si>
  <si>
    <t>小计</t>
  </si>
  <si>
    <t>通识选修课程</t>
  </si>
  <si>
    <t>当代世界经济与政治</t>
  </si>
  <si>
    <t>各专业可根据开课能力，列出通识选修课程开设计划（学分、考核方式、总学时、理论学时、实践学时）</t>
  </si>
  <si>
    <t>英语听说</t>
  </si>
  <si>
    <t>语文教研室</t>
  </si>
  <si>
    <t>应用文写作</t>
  </si>
  <si>
    <t>文学精典选读</t>
  </si>
  <si>
    <t>计算机教研室</t>
  </si>
  <si>
    <t>计算机二级课程*</t>
  </si>
  <si>
    <t>沟通与交流</t>
  </si>
  <si>
    <t>大学英语4</t>
  </si>
  <si>
    <t>计算机一级课程</t>
  </si>
  <si>
    <t>小计（最少选学4学分）</t>
  </si>
  <si>
    <t>请填写最少选修学分、学时、学期、周学时等</t>
  </si>
  <si>
    <t>学科类必修课程</t>
  </si>
  <si>
    <t>体育教研室</t>
  </si>
  <si>
    <t>运动解剖学</t>
  </si>
  <si>
    <t>运动生理学</t>
  </si>
  <si>
    <t>体育心理学</t>
  </si>
  <si>
    <t>体育学概论</t>
  </si>
  <si>
    <t>体育社会学</t>
  </si>
  <si>
    <t>健康教育学</t>
  </si>
  <si>
    <t>体育科研方法</t>
  </si>
  <si>
    <t>已设定公式，自动计算。</t>
  </si>
  <si>
    <t>学科选修三选一</t>
  </si>
  <si>
    <t>运动训练学</t>
  </si>
  <si>
    <t>奥林匹克运动</t>
  </si>
  <si>
    <t>数理教研室</t>
  </si>
  <si>
    <t>体育统计学</t>
  </si>
  <si>
    <t>小计（最少选学2学分）</t>
  </si>
  <si>
    <t>填写最少选修学分、学时、周学时等。</t>
  </si>
  <si>
    <t>专业必修课程</t>
  </si>
  <si>
    <t>社会体育导论</t>
  </si>
  <si>
    <t>32</t>
  </si>
  <si>
    <r>
      <rPr>
        <sz val="9"/>
        <color theme="1"/>
        <rFont val="宋体"/>
        <charset val="134"/>
      </rPr>
      <t>3</t>
    </r>
    <r>
      <rPr>
        <sz val="9"/>
        <color theme="1"/>
        <rFont val="宋体"/>
        <charset val="134"/>
      </rPr>
      <t>2</t>
    </r>
  </si>
  <si>
    <t>0</t>
  </si>
  <si>
    <t>健身理论与指导</t>
  </si>
  <si>
    <t>体育市场营销</t>
  </si>
  <si>
    <t>体育管理学</t>
  </si>
  <si>
    <t>体育市场调查与分析</t>
  </si>
  <si>
    <t>社会体育指导员基础</t>
  </si>
  <si>
    <t>健身康复指导方向</t>
  </si>
  <si>
    <t>运动营养学</t>
  </si>
  <si>
    <t>运动处方理论与实践</t>
  </si>
  <si>
    <t>医学院</t>
  </si>
  <si>
    <t>推拿与按摩</t>
  </si>
  <si>
    <t>运动损伤与康复</t>
  </si>
  <si>
    <t>2</t>
  </si>
  <si>
    <t>产业经营与管理方向</t>
  </si>
  <si>
    <t>健身俱乐部经营与管理</t>
  </si>
  <si>
    <t>体育产业概论</t>
  </si>
  <si>
    <t>体育消费心理学</t>
  </si>
  <si>
    <t>体育赛事的管理</t>
  </si>
  <si>
    <t>专业选修课程</t>
  </si>
  <si>
    <t>指定选修课程</t>
  </si>
  <si>
    <t>体育保健学</t>
  </si>
  <si>
    <t>体育史</t>
  </si>
  <si>
    <t>体育竞赛学</t>
  </si>
  <si>
    <t>社区体育</t>
  </si>
  <si>
    <t>体育教学论</t>
  </si>
  <si>
    <t>现代礼仪</t>
  </si>
  <si>
    <t>传统体育养生</t>
  </si>
  <si>
    <t>体能训练</t>
  </si>
  <si>
    <r>
      <rPr>
        <sz val="9"/>
        <color theme="1"/>
        <rFont val="宋体"/>
        <charset val="134"/>
      </rPr>
      <t>3</t>
    </r>
    <r>
      <rPr>
        <sz val="9"/>
        <color theme="1"/>
        <rFont val="宋体"/>
        <charset val="134"/>
      </rPr>
      <t>0</t>
    </r>
  </si>
  <si>
    <t>太极拳（剑 ）</t>
  </si>
  <si>
    <t>网球</t>
  </si>
  <si>
    <t>羽毛球</t>
  </si>
  <si>
    <t>高尔夫</t>
  </si>
  <si>
    <t>田径与户外运动</t>
  </si>
  <si>
    <t>篮球</t>
  </si>
  <si>
    <t>足球</t>
  </si>
  <si>
    <t>乒乓球</t>
  </si>
  <si>
    <t>瑜伽</t>
  </si>
  <si>
    <t>跆拳道</t>
  </si>
  <si>
    <t>游泳与救护</t>
  </si>
  <si>
    <t>轮滑</t>
  </si>
  <si>
    <t xml:space="preserve">专项选修课程三选一      </t>
  </si>
  <si>
    <t>健身操舞</t>
  </si>
  <si>
    <t>376</t>
  </si>
  <si>
    <t>6</t>
  </si>
  <si>
    <t>太极柔力球</t>
  </si>
  <si>
    <t>武术</t>
  </si>
  <si>
    <t>小计（最少选学46学分，理论学分不少于4分）</t>
  </si>
  <si>
    <t>合计</t>
  </si>
  <si>
    <t>专项实训必修</t>
  </si>
  <si>
    <t>社会体育活动策划（周）</t>
  </si>
  <si>
    <t>1周</t>
  </si>
  <si>
    <t>体育活动实践环节（周）</t>
  </si>
  <si>
    <t>顶岗实习</t>
  </si>
  <si>
    <t>10周</t>
  </si>
  <si>
    <t>毕业设计（论文）</t>
  </si>
  <si>
    <t>8周</t>
  </si>
  <si>
    <t>0周</t>
  </si>
  <si>
    <t>总计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</si>
  <si>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周</t>
    </r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</si>
  <si>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周</t>
    </r>
  </si>
  <si>
    <t>教研室主任签字：</t>
  </si>
  <si>
    <t>教学副院长签字：</t>
  </si>
  <si>
    <t>院长签字：</t>
  </si>
  <si>
    <t>文物与博物馆学专业教学计划</t>
  </si>
  <si>
    <t>课程代码</t>
  </si>
  <si>
    <t>建议开始学期</t>
  </si>
  <si>
    <t>体育1</t>
  </si>
  <si>
    <t>体育2</t>
  </si>
  <si>
    <t>体育3</t>
  </si>
  <si>
    <t>体育4</t>
  </si>
  <si>
    <t>1-4</t>
  </si>
  <si>
    <t>体育5</t>
  </si>
  <si>
    <t>体育6</t>
  </si>
  <si>
    <t>小计（最少选学5学分）</t>
  </si>
  <si>
    <t>艺术教研室</t>
  </si>
  <si>
    <t>设计素描、速写</t>
  </si>
  <si>
    <t>文物教研室</t>
  </si>
  <si>
    <t>中国古代史</t>
  </si>
  <si>
    <t>文物学概论</t>
  </si>
  <si>
    <t>博物馆学概论</t>
  </si>
  <si>
    <t>计算机辅助设计（PS）</t>
  </si>
  <si>
    <t>中国考古学通论</t>
  </si>
  <si>
    <t>中国古代工艺美术史</t>
  </si>
  <si>
    <t>文物保护概论</t>
  </si>
  <si>
    <t>文化遗产保护与法规</t>
  </si>
  <si>
    <t>古文字学</t>
  </si>
  <si>
    <t>文物专业英语</t>
  </si>
  <si>
    <t>田野考古学概论</t>
  </si>
  <si>
    <t xml:space="preserve">中国古代书画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</si>
  <si>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物质文化史</t>
  </si>
  <si>
    <t>文化遗产学概论</t>
  </si>
  <si>
    <t>文物鉴定基础</t>
  </si>
  <si>
    <t>博物馆运营及藏品管理</t>
  </si>
  <si>
    <t>中国古代玉器</t>
  </si>
  <si>
    <t>文物绘图</t>
  </si>
  <si>
    <t>有机质文物保护</t>
  </si>
  <si>
    <t>文物保护技术</t>
  </si>
  <si>
    <t>中国古代碑刻及拓印</t>
  </si>
  <si>
    <t>博物馆陈列内容与形式设计</t>
  </si>
  <si>
    <t>文物保护材料学</t>
  </si>
  <si>
    <t>中国古代陶瓷</t>
  </si>
  <si>
    <t>无机质文物保护</t>
  </si>
  <si>
    <t>中国古代青铜器</t>
  </si>
  <si>
    <t>文物摄影</t>
  </si>
  <si>
    <t>中国书法技法</t>
  </si>
  <si>
    <t>中国绘画技法</t>
  </si>
  <si>
    <t>中国宗教史</t>
  </si>
  <si>
    <t>中国古代钱币</t>
  </si>
  <si>
    <t>中国古代文物建筑导论</t>
  </si>
  <si>
    <t>文玩杂项鉴赏</t>
  </si>
  <si>
    <t>文物保存环境</t>
  </si>
  <si>
    <t>文化创意学</t>
  </si>
  <si>
    <t>文物民俗学</t>
  </si>
  <si>
    <t>佛教艺术鉴赏</t>
  </si>
  <si>
    <t>文化人类学</t>
  </si>
  <si>
    <t>版本目录学</t>
  </si>
  <si>
    <t>中国历史地理学</t>
  </si>
  <si>
    <t>中国文化史</t>
  </si>
  <si>
    <t>金文选读</t>
  </si>
  <si>
    <t>世界古代史</t>
  </si>
  <si>
    <t>书画拓印</t>
  </si>
  <si>
    <t>小计（最少选学15学分）</t>
  </si>
  <si>
    <t xml:space="preserve">田野考古实训         </t>
  </si>
  <si>
    <t>书画鉴定专题实训</t>
  </si>
  <si>
    <t xml:space="preserve">书法技法训练          </t>
  </si>
  <si>
    <t>绘画技法训练</t>
  </si>
  <si>
    <t>玉器鉴定专题实训</t>
  </si>
  <si>
    <t xml:space="preserve">书画装裱与修复实训          </t>
  </si>
  <si>
    <t>陶瓷修复与保护实训</t>
  </si>
  <si>
    <t>陶瓷鉴定专题实训</t>
  </si>
  <si>
    <t>青铜鉴定专题实训</t>
  </si>
  <si>
    <t>青铜器修复与保护实训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</si>
</sst>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_ "/>
  </numFmts>
  <fonts count="3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color theme="1"/>
      <name val="仿宋_GB2312"/>
      <charset val="134"/>
    </font>
    <font>
      <sz val="9"/>
      <color rgb="FFFF0000"/>
      <name val="宋体"/>
      <charset val="134"/>
    </font>
    <font>
      <b/>
      <sz val="14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i/>
      <sz val="9"/>
      <color rgb="FF0070C0"/>
      <name val="宋体"/>
      <charset val="134"/>
    </font>
    <font>
      <i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9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8" borderId="16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3" fillId="22" borderId="14" applyNumberFormat="0" applyAlignment="0" applyProtection="0">
      <alignment vertical="center"/>
    </xf>
    <xf numFmtId="0" fontId="29" fillId="22" borderId="11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6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77" fontId="5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77" fontId="6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77" fontId="1" fillId="2" borderId="1" xfId="30" applyNumberFormat="1" applyFont="1" applyFill="1" applyBorder="1" applyAlignment="1">
      <alignment horizontal="center" vertical="center" wrapText="1"/>
    </xf>
    <xf numFmtId="176" fontId="1" fillId="2" borderId="1" xfId="3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" fillId="2" borderId="1" xfId="30" applyFont="1" applyFill="1" applyBorder="1" applyAlignment="1">
      <alignment horizontal="center" vertical="center" wrapText="1"/>
    </xf>
    <xf numFmtId="0" fontId="1" fillId="2" borderId="1" xfId="3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255" wrapText="1" shrinkToFit="1"/>
    </xf>
    <xf numFmtId="0" fontId="10" fillId="3" borderId="1" xfId="0" applyFont="1" applyFill="1" applyBorder="1" applyAlignment="1">
      <alignment horizontal="center" vertical="center" textRotation="255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5" fillId="2" borderId="0" xfId="11" applyFont="1" applyFill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1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textRotation="255" wrapText="1"/>
    </xf>
    <xf numFmtId="0" fontId="1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177" fontId="1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255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77" fontId="1" fillId="4" borderId="1" xfId="30" applyNumberFormat="1" applyFont="1" applyFill="1" applyBorder="1" applyAlignment="1">
      <alignment horizontal="center" vertical="center" wrapText="1"/>
    </xf>
    <xf numFmtId="176" fontId="1" fillId="4" borderId="1" xfId="3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3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1"/>
  <sheetViews>
    <sheetView tabSelected="1" topLeftCell="A52" workbookViewId="0">
      <selection activeCell="P67" sqref="P67"/>
    </sheetView>
  </sheetViews>
  <sheetFormatPr defaultColWidth="9" defaultRowHeight="11.25"/>
  <cols>
    <col min="1" max="2" width="5" style="5" customWidth="1"/>
    <col min="3" max="3" width="15.4416666666667" style="5" customWidth="1"/>
    <col min="4" max="4" width="33.775" style="5" customWidth="1"/>
    <col min="5" max="5" width="5.775" style="6" customWidth="1"/>
    <col min="6" max="6" width="5" style="5" customWidth="1"/>
    <col min="7" max="7" width="6" style="5" customWidth="1"/>
    <col min="8" max="9" width="4.88333333333333" style="5" customWidth="1"/>
    <col min="10" max="10" width="5.66666666666667" style="5" customWidth="1"/>
    <col min="11" max="17" width="5" style="5" customWidth="1"/>
    <col min="18" max="18" width="43.6666666666667" style="55" customWidth="1"/>
    <col min="19" max="16384" width="9" style="5"/>
  </cols>
  <sheetData>
    <row r="1" ht="22.5" customHeight="1" spans="1:17">
      <c r="A1" s="56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15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/>
      <c r="I2" s="9"/>
      <c r="J2" s="9" t="s">
        <v>8</v>
      </c>
      <c r="K2" s="9"/>
      <c r="L2" s="9"/>
      <c r="M2" s="9"/>
      <c r="N2" s="9"/>
      <c r="O2" s="9"/>
      <c r="P2" s="9"/>
      <c r="Q2" s="9"/>
    </row>
    <row r="3" ht="26.25" customHeight="1" spans="1:17">
      <c r="A3" s="9"/>
      <c r="B3" s="9"/>
      <c r="C3" s="9"/>
      <c r="D3" s="9"/>
      <c r="E3" s="11"/>
      <c r="F3" s="9"/>
      <c r="G3" s="13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</row>
    <row r="4" ht="15" customHeight="1" spans="1:17">
      <c r="A4" s="9"/>
      <c r="B4" s="9"/>
      <c r="C4" s="9"/>
      <c r="D4" s="9"/>
      <c r="E4" s="11"/>
      <c r="F4" s="9"/>
      <c r="G4" s="13"/>
      <c r="H4" s="9"/>
      <c r="I4" s="9"/>
      <c r="J4" s="9" t="s">
        <v>20</v>
      </c>
      <c r="K4" s="9" t="s">
        <v>21</v>
      </c>
      <c r="L4" s="9" t="s">
        <v>21</v>
      </c>
      <c r="M4" s="9" t="s">
        <v>21</v>
      </c>
      <c r="N4" s="9" t="s">
        <v>21</v>
      </c>
      <c r="O4" s="9" t="s">
        <v>21</v>
      </c>
      <c r="P4" s="9" t="s">
        <v>21</v>
      </c>
      <c r="Q4" s="9" t="s">
        <v>22</v>
      </c>
    </row>
    <row r="5" s="1" customFormat="1" ht="15" customHeight="1" spans="1:18">
      <c r="A5" s="13" t="s">
        <v>23</v>
      </c>
      <c r="B5" s="9">
        <v>1</v>
      </c>
      <c r="C5" s="16" t="s">
        <v>24</v>
      </c>
      <c r="D5" s="17" t="s">
        <v>25</v>
      </c>
      <c r="E5" s="11">
        <v>3</v>
      </c>
      <c r="F5" s="18" t="s">
        <v>26</v>
      </c>
      <c r="G5" s="19">
        <v>42</v>
      </c>
      <c r="H5" s="19">
        <v>42</v>
      </c>
      <c r="I5" s="19">
        <v>0</v>
      </c>
      <c r="J5" s="18">
        <v>3</v>
      </c>
      <c r="K5" s="18"/>
      <c r="L5" s="18"/>
      <c r="M5" s="18"/>
      <c r="N5" s="18"/>
      <c r="O5" s="18"/>
      <c r="P5" s="18"/>
      <c r="Q5" s="18"/>
      <c r="R5" s="92" t="s">
        <v>27</v>
      </c>
    </row>
    <row r="6" s="1" customFormat="1" ht="15" customHeight="1" spans="1:18">
      <c r="A6" s="13"/>
      <c r="B6" s="9">
        <v>2</v>
      </c>
      <c r="C6" s="20" t="s">
        <v>24</v>
      </c>
      <c r="D6" s="21" t="s">
        <v>28</v>
      </c>
      <c r="E6" s="11">
        <v>3</v>
      </c>
      <c r="F6" s="18" t="s">
        <v>29</v>
      </c>
      <c r="G6" s="19">
        <v>48</v>
      </c>
      <c r="H6" s="19">
        <v>48</v>
      </c>
      <c r="I6" s="19">
        <v>0</v>
      </c>
      <c r="J6" s="9"/>
      <c r="K6" s="9">
        <v>3</v>
      </c>
      <c r="L6" s="9"/>
      <c r="M6" s="9"/>
      <c r="N6" s="18"/>
      <c r="O6" s="18"/>
      <c r="P6" s="18"/>
      <c r="Q6" s="18"/>
      <c r="R6" s="93"/>
    </row>
    <row r="7" s="1" customFormat="1" ht="15" customHeight="1" spans="1:18">
      <c r="A7" s="13"/>
      <c r="B7" s="9">
        <v>3</v>
      </c>
      <c r="C7" s="20" t="s">
        <v>24</v>
      </c>
      <c r="D7" s="21" t="s">
        <v>30</v>
      </c>
      <c r="E7" s="11">
        <v>3</v>
      </c>
      <c r="F7" s="18" t="s">
        <v>26</v>
      </c>
      <c r="G7" s="19">
        <v>48</v>
      </c>
      <c r="H7" s="19">
        <v>48</v>
      </c>
      <c r="I7" s="19">
        <v>0</v>
      </c>
      <c r="J7" s="18"/>
      <c r="K7" s="9"/>
      <c r="L7" s="18">
        <v>3</v>
      </c>
      <c r="M7" s="18"/>
      <c r="N7" s="18"/>
      <c r="O7" s="18"/>
      <c r="P7" s="18"/>
      <c r="Q7" s="18"/>
      <c r="R7" s="93"/>
    </row>
    <row r="8" s="1" customFormat="1" ht="15" customHeight="1" spans="1:18">
      <c r="A8" s="13"/>
      <c r="B8" s="9">
        <v>4</v>
      </c>
      <c r="C8" s="20" t="s">
        <v>24</v>
      </c>
      <c r="D8" s="21" t="s">
        <v>31</v>
      </c>
      <c r="E8" s="11">
        <v>5</v>
      </c>
      <c r="F8" s="18" t="s">
        <v>26</v>
      </c>
      <c r="G8" s="19">
        <v>80</v>
      </c>
      <c r="H8" s="19">
        <v>80</v>
      </c>
      <c r="I8" s="19">
        <v>0</v>
      </c>
      <c r="J8" s="18"/>
      <c r="K8" s="18"/>
      <c r="L8" s="9"/>
      <c r="M8" s="18">
        <v>5</v>
      </c>
      <c r="N8" s="18"/>
      <c r="O8" s="18"/>
      <c r="P8" s="18"/>
      <c r="Q8" s="18"/>
      <c r="R8" s="93"/>
    </row>
    <row r="9" s="1" customFormat="1" ht="15" customHeight="1" spans="1:18">
      <c r="A9" s="13"/>
      <c r="B9" s="9">
        <v>5</v>
      </c>
      <c r="C9" s="16" t="s">
        <v>32</v>
      </c>
      <c r="D9" s="21" t="s">
        <v>33</v>
      </c>
      <c r="E9" s="11">
        <v>4</v>
      </c>
      <c r="F9" s="18" t="s">
        <v>26</v>
      </c>
      <c r="G9" s="19">
        <v>56</v>
      </c>
      <c r="H9" s="19">
        <v>56</v>
      </c>
      <c r="I9" s="19">
        <v>0</v>
      </c>
      <c r="J9" s="18">
        <v>4</v>
      </c>
      <c r="K9" s="18"/>
      <c r="L9" s="18"/>
      <c r="M9" s="18"/>
      <c r="N9" s="18"/>
      <c r="O9" s="18"/>
      <c r="P9" s="18"/>
      <c r="Q9" s="18"/>
      <c r="R9" s="93"/>
    </row>
    <row r="10" s="1" customFormat="1" ht="15" customHeight="1" spans="1:18">
      <c r="A10" s="13"/>
      <c r="B10" s="9">
        <v>6</v>
      </c>
      <c r="C10" s="16" t="s">
        <v>32</v>
      </c>
      <c r="D10" s="21" t="s">
        <v>34</v>
      </c>
      <c r="E10" s="11">
        <v>3.5</v>
      </c>
      <c r="F10" s="18" t="s">
        <v>26</v>
      </c>
      <c r="G10" s="19">
        <v>64</v>
      </c>
      <c r="H10" s="19">
        <v>48</v>
      </c>
      <c r="I10" s="19">
        <v>16</v>
      </c>
      <c r="J10" s="18"/>
      <c r="K10" s="18">
        <v>4</v>
      </c>
      <c r="L10" s="18"/>
      <c r="M10" s="18"/>
      <c r="N10" s="18"/>
      <c r="O10" s="18"/>
      <c r="P10" s="18"/>
      <c r="Q10" s="18"/>
      <c r="R10" s="93"/>
    </row>
    <row r="11" s="1" customFormat="1" ht="15" customHeight="1" spans="1:18">
      <c r="A11" s="13"/>
      <c r="B11" s="9">
        <v>7</v>
      </c>
      <c r="C11" s="16" t="s">
        <v>32</v>
      </c>
      <c r="D11" s="21" t="s">
        <v>35</v>
      </c>
      <c r="E11" s="11">
        <v>3</v>
      </c>
      <c r="F11" s="18" t="s">
        <v>26</v>
      </c>
      <c r="G11" s="19">
        <v>64</v>
      </c>
      <c r="H11" s="19">
        <v>32</v>
      </c>
      <c r="I11" s="19">
        <v>32</v>
      </c>
      <c r="J11" s="18"/>
      <c r="K11" s="18"/>
      <c r="L11" s="18">
        <v>4</v>
      </c>
      <c r="M11" s="18"/>
      <c r="N11" s="18"/>
      <c r="O11" s="90"/>
      <c r="P11" s="18"/>
      <c r="Q11" s="18"/>
      <c r="R11" s="93"/>
    </row>
    <row r="12" s="1" customFormat="1" ht="15" customHeight="1" spans="1:18">
      <c r="A12" s="13"/>
      <c r="B12" s="9">
        <v>8</v>
      </c>
      <c r="C12" s="16" t="s">
        <v>24</v>
      </c>
      <c r="D12" s="17" t="s">
        <v>36</v>
      </c>
      <c r="E12" s="11">
        <v>2</v>
      </c>
      <c r="F12" s="18" t="s">
        <v>29</v>
      </c>
      <c r="G12" s="19">
        <v>32</v>
      </c>
      <c r="H12" s="19">
        <v>32</v>
      </c>
      <c r="I12" s="41">
        <v>0</v>
      </c>
      <c r="J12" s="64" t="s">
        <v>37</v>
      </c>
      <c r="K12" s="65"/>
      <c r="L12" s="65"/>
      <c r="M12" s="23"/>
      <c r="N12" s="9"/>
      <c r="O12" s="9"/>
      <c r="P12" s="9"/>
      <c r="Q12" s="9"/>
      <c r="R12" s="93"/>
    </row>
    <row r="13" s="1" customFormat="1" ht="15" customHeight="1" spans="1:18">
      <c r="A13" s="13"/>
      <c r="B13" s="9">
        <v>9</v>
      </c>
      <c r="C13" s="16" t="s">
        <v>38</v>
      </c>
      <c r="D13" s="21" t="s">
        <v>39</v>
      </c>
      <c r="E13" s="11">
        <v>2</v>
      </c>
      <c r="F13" s="18" t="s">
        <v>29</v>
      </c>
      <c r="G13" s="19">
        <v>32</v>
      </c>
      <c r="H13" s="19">
        <v>32</v>
      </c>
      <c r="I13" s="19">
        <v>0</v>
      </c>
      <c r="J13" s="91">
        <v>2</v>
      </c>
      <c r="K13" s="91"/>
      <c r="L13" s="91"/>
      <c r="M13" s="91"/>
      <c r="N13" s="91"/>
      <c r="O13" s="18"/>
      <c r="P13" s="18"/>
      <c r="Q13" s="18"/>
      <c r="R13" s="93"/>
    </row>
    <row r="14" s="1" customFormat="1" ht="15" customHeight="1" spans="1:18">
      <c r="A14" s="13"/>
      <c r="B14" s="9">
        <v>10</v>
      </c>
      <c r="C14" s="20" t="s">
        <v>40</v>
      </c>
      <c r="D14" s="21" t="s">
        <v>41</v>
      </c>
      <c r="E14" s="11">
        <v>1.5</v>
      </c>
      <c r="F14" s="18" t="s">
        <v>29</v>
      </c>
      <c r="G14" s="19">
        <v>32</v>
      </c>
      <c r="H14" s="19">
        <v>16</v>
      </c>
      <c r="I14" s="19">
        <v>16</v>
      </c>
      <c r="J14" s="91"/>
      <c r="K14" s="91">
        <v>2</v>
      </c>
      <c r="L14" s="91"/>
      <c r="M14" s="91"/>
      <c r="N14" s="91"/>
      <c r="O14" s="18"/>
      <c r="P14" s="18"/>
      <c r="Q14" s="18"/>
      <c r="R14" s="93"/>
    </row>
    <row r="15" s="1" customFormat="1" ht="15" customHeight="1" spans="1:18">
      <c r="A15" s="13"/>
      <c r="B15" s="9">
        <v>11</v>
      </c>
      <c r="C15" s="16" t="s">
        <v>42</v>
      </c>
      <c r="D15" s="21" t="s">
        <v>43</v>
      </c>
      <c r="E15" s="11">
        <v>1.5</v>
      </c>
      <c r="F15" s="18" t="s">
        <v>29</v>
      </c>
      <c r="G15" s="19">
        <v>32</v>
      </c>
      <c r="H15" s="19">
        <v>16</v>
      </c>
      <c r="I15" s="19">
        <v>16</v>
      </c>
      <c r="J15" s="91"/>
      <c r="K15" s="91"/>
      <c r="L15" s="91"/>
      <c r="M15" s="91"/>
      <c r="N15" s="91">
        <v>2</v>
      </c>
      <c r="O15" s="18"/>
      <c r="P15" s="18"/>
      <c r="Q15" s="18"/>
      <c r="R15" s="93"/>
    </row>
    <row r="16" s="1" customFormat="1" ht="15" customHeight="1" spans="1:18">
      <c r="A16" s="13"/>
      <c r="B16" s="9">
        <v>12</v>
      </c>
      <c r="C16" s="16" t="s">
        <v>42</v>
      </c>
      <c r="D16" s="17" t="s">
        <v>44</v>
      </c>
      <c r="E16" s="11">
        <v>1.5</v>
      </c>
      <c r="F16" s="18" t="s">
        <v>29</v>
      </c>
      <c r="G16" s="19">
        <v>32</v>
      </c>
      <c r="H16" s="19">
        <v>16</v>
      </c>
      <c r="I16" s="19">
        <v>16</v>
      </c>
      <c r="J16" s="91"/>
      <c r="K16" s="91"/>
      <c r="L16" s="91">
        <v>2</v>
      </c>
      <c r="M16" s="91"/>
      <c r="N16" s="91"/>
      <c r="O16" s="18"/>
      <c r="P16" s="18"/>
      <c r="Q16" s="18"/>
      <c r="R16" s="93"/>
    </row>
    <row r="17" ht="15" customHeight="1" spans="1:17">
      <c r="A17" s="13"/>
      <c r="B17" s="9" t="s">
        <v>45</v>
      </c>
      <c r="C17" s="9"/>
      <c r="D17" s="9"/>
      <c r="E17" s="11">
        <f>SUM(E5:E16)</f>
        <v>33</v>
      </c>
      <c r="F17" s="18"/>
      <c r="G17" s="18">
        <f t="shared" ref="G17:Q17" si="0">SUM(G5:G16)</f>
        <v>562</v>
      </c>
      <c r="H17" s="18">
        <f t="shared" si="0"/>
        <v>466</v>
      </c>
      <c r="I17" s="18">
        <f t="shared" si="0"/>
        <v>96</v>
      </c>
      <c r="J17" s="18">
        <f t="shared" si="0"/>
        <v>9</v>
      </c>
      <c r="K17" s="18">
        <f t="shared" si="0"/>
        <v>9</v>
      </c>
      <c r="L17" s="18">
        <f t="shared" si="0"/>
        <v>9</v>
      </c>
      <c r="M17" s="18">
        <f t="shared" si="0"/>
        <v>5</v>
      </c>
      <c r="N17" s="18">
        <f t="shared" si="0"/>
        <v>2</v>
      </c>
      <c r="O17" s="18">
        <f t="shared" si="0"/>
        <v>0</v>
      </c>
      <c r="P17" s="18">
        <f t="shared" si="0"/>
        <v>0</v>
      </c>
      <c r="Q17" s="18">
        <f t="shared" si="0"/>
        <v>0</v>
      </c>
    </row>
    <row r="18" ht="15" customHeight="1" spans="1:18">
      <c r="A18" s="13" t="s">
        <v>46</v>
      </c>
      <c r="B18" s="9">
        <v>1</v>
      </c>
      <c r="C18" s="20" t="s">
        <v>24</v>
      </c>
      <c r="D18" s="21" t="s">
        <v>47</v>
      </c>
      <c r="E18" s="11">
        <v>2</v>
      </c>
      <c r="F18" s="18" t="s">
        <v>29</v>
      </c>
      <c r="G18" s="18">
        <v>32</v>
      </c>
      <c r="H18" s="18">
        <v>32</v>
      </c>
      <c r="I18" s="18">
        <v>0</v>
      </c>
      <c r="J18" s="18"/>
      <c r="K18" s="18"/>
      <c r="L18" s="18"/>
      <c r="M18" s="18"/>
      <c r="N18" s="18"/>
      <c r="O18" s="18"/>
      <c r="P18" s="18"/>
      <c r="Q18" s="18"/>
      <c r="R18" s="94" t="s">
        <v>48</v>
      </c>
    </row>
    <row r="19" ht="15" customHeight="1" spans="1:18">
      <c r="A19" s="13"/>
      <c r="B19" s="9">
        <v>2</v>
      </c>
      <c r="C19" s="16" t="s">
        <v>32</v>
      </c>
      <c r="D19" s="21" t="s">
        <v>49</v>
      </c>
      <c r="E19" s="11">
        <v>1.5</v>
      </c>
      <c r="F19" s="18" t="s">
        <v>29</v>
      </c>
      <c r="G19" s="18">
        <v>32</v>
      </c>
      <c r="H19" s="18">
        <v>16</v>
      </c>
      <c r="I19" s="18">
        <v>16</v>
      </c>
      <c r="J19" s="18"/>
      <c r="K19" s="18"/>
      <c r="L19" s="18"/>
      <c r="M19" s="18"/>
      <c r="N19" s="18"/>
      <c r="O19" s="18"/>
      <c r="P19" s="18"/>
      <c r="Q19" s="18"/>
      <c r="R19" s="94"/>
    </row>
    <row r="20" ht="15" customHeight="1" spans="1:17">
      <c r="A20" s="13"/>
      <c r="B20" s="9">
        <v>3</v>
      </c>
      <c r="C20" s="23" t="s">
        <v>50</v>
      </c>
      <c r="D20" s="24" t="s">
        <v>51</v>
      </c>
      <c r="E20" s="11">
        <v>1.5</v>
      </c>
      <c r="F20" s="18" t="s">
        <v>29</v>
      </c>
      <c r="G20" s="18">
        <v>32</v>
      </c>
      <c r="H20" s="18">
        <v>32</v>
      </c>
      <c r="I20" s="18">
        <v>0</v>
      </c>
      <c r="J20" s="18"/>
      <c r="K20" s="18"/>
      <c r="L20" s="18"/>
      <c r="M20" s="18"/>
      <c r="N20" s="18"/>
      <c r="O20" s="18"/>
      <c r="P20" s="18"/>
      <c r="Q20" s="18"/>
    </row>
    <row r="21" ht="15" customHeight="1" spans="1:17">
      <c r="A21" s="13"/>
      <c r="B21" s="9">
        <v>4</v>
      </c>
      <c r="C21" s="20" t="s">
        <v>50</v>
      </c>
      <c r="D21" s="21" t="s">
        <v>52</v>
      </c>
      <c r="E21" s="11">
        <v>1.5</v>
      </c>
      <c r="F21" s="18" t="s">
        <v>29</v>
      </c>
      <c r="G21" s="18">
        <v>32</v>
      </c>
      <c r="H21" s="18">
        <v>32</v>
      </c>
      <c r="I21" s="18">
        <v>0</v>
      </c>
      <c r="J21" s="18"/>
      <c r="K21" s="18"/>
      <c r="L21" s="18"/>
      <c r="M21" s="18"/>
      <c r="N21" s="18"/>
      <c r="O21" s="18"/>
      <c r="P21" s="18"/>
      <c r="Q21" s="18"/>
    </row>
    <row r="22" ht="15" customHeight="1" spans="1:17">
      <c r="A22" s="13"/>
      <c r="B22" s="9">
        <v>5</v>
      </c>
      <c r="C22" s="20" t="s">
        <v>53</v>
      </c>
      <c r="D22" s="21" t="s">
        <v>54</v>
      </c>
      <c r="E22" s="11">
        <v>3</v>
      </c>
      <c r="F22" s="18" t="s">
        <v>29</v>
      </c>
      <c r="G22" s="18">
        <v>64</v>
      </c>
      <c r="H22" s="18">
        <v>32</v>
      </c>
      <c r="I22" s="18">
        <v>32</v>
      </c>
      <c r="J22" s="18"/>
      <c r="K22" s="18"/>
      <c r="L22" s="18"/>
      <c r="M22" s="18"/>
      <c r="N22" s="18"/>
      <c r="O22" s="18"/>
      <c r="P22" s="18"/>
      <c r="Q22" s="18"/>
    </row>
    <row r="23" ht="15" customHeight="1" spans="1:17">
      <c r="A23" s="13"/>
      <c r="B23" s="9">
        <v>6</v>
      </c>
      <c r="C23" s="16" t="s">
        <v>40</v>
      </c>
      <c r="D23" s="17" t="s">
        <v>55</v>
      </c>
      <c r="E23" s="11">
        <v>1.5</v>
      </c>
      <c r="F23" s="18" t="s">
        <v>29</v>
      </c>
      <c r="G23" s="18">
        <v>32</v>
      </c>
      <c r="H23" s="18">
        <v>32</v>
      </c>
      <c r="I23" s="18">
        <v>0</v>
      </c>
      <c r="J23" s="18"/>
      <c r="K23" s="18"/>
      <c r="L23" s="18"/>
      <c r="M23" s="18"/>
      <c r="N23" s="18"/>
      <c r="O23" s="18"/>
      <c r="P23" s="18"/>
      <c r="Q23" s="18"/>
    </row>
    <row r="24" ht="15" customHeight="1" spans="1:17">
      <c r="A24" s="13"/>
      <c r="B24" s="9">
        <v>7</v>
      </c>
      <c r="C24" s="16" t="s">
        <v>32</v>
      </c>
      <c r="D24" s="21" t="s">
        <v>56</v>
      </c>
      <c r="E24" s="11">
        <v>3</v>
      </c>
      <c r="F24" s="18" t="s">
        <v>26</v>
      </c>
      <c r="G24" s="19">
        <v>64</v>
      </c>
      <c r="H24" s="19">
        <v>32</v>
      </c>
      <c r="I24" s="19">
        <v>32</v>
      </c>
      <c r="J24" s="18"/>
      <c r="K24" s="18"/>
      <c r="L24" s="18"/>
      <c r="M24" s="18">
        <v>4</v>
      </c>
      <c r="N24" s="18"/>
      <c r="O24" s="18"/>
      <c r="P24" s="18"/>
      <c r="Q24" s="18"/>
    </row>
    <row r="25" ht="15" customHeight="1" spans="1:17">
      <c r="A25" s="13"/>
      <c r="B25" s="9">
        <v>8</v>
      </c>
      <c r="C25" s="20" t="s">
        <v>53</v>
      </c>
      <c r="D25" s="21" t="s">
        <v>57</v>
      </c>
      <c r="E25" s="11">
        <v>3</v>
      </c>
      <c r="F25" s="18" t="s">
        <v>29</v>
      </c>
      <c r="G25" s="18">
        <v>56</v>
      </c>
      <c r="H25" s="18">
        <v>28</v>
      </c>
      <c r="I25" s="18">
        <v>28</v>
      </c>
      <c r="J25" s="18">
        <v>4</v>
      </c>
      <c r="K25" s="18"/>
      <c r="L25" s="18"/>
      <c r="M25" s="18"/>
      <c r="N25" s="18"/>
      <c r="O25" s="18"/>
      <c r="P25" s="18"/>
      <c r="Q25" s="18"/>
    </row>
    <row r="26" ht="15" customHeight="1" spans="1:17">
      <c r="A26" s="13"/>
      <c r="B26" s="9"/>
      <c r="C26" s="20"/>
      <c r="D26" s="21"/>
      <c r="E26" s="1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ht="15" customHeight="1" spans="1:17">
      <c r="A27" s="13"/>
      <c r="B27" s="9"/>
      <c r="C27" s="20"/>
      <c r="D27" s="21"/>
      <c r="E27" s="11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ht="15" customHeight="1" spans="1:17">
      <c r="A28" s="13"/>
      <c r="B28" s="9"/>
      <c r="C28" s="20"/>
      <c r="D28" s="21"/>
      <c r="E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ht="15" customHeight="1" spans="1:17">
      <c r="A29" s="13"/>
      <c r="B29" s="42"/>
      <c r="C29" s="42"/>
      <c r="D29" s="42"/>
      <c r="E29" s="42"/>
      <c r="F29" s="42"/>
      <c r="G29" s="42"/>
      <c r="H29" s="42"/>
      <c r="I29" s="42"/>
      <c r="J29" s="18"/>
      <c r="K29" s="18"/>
      <c r="L29" s="18"/>
      <c r="M29" s="18"/>
      <c r="N29" s="18"/>
      <c r="O29" s="18"/>
      <c r="P29" s="18"/>
      <c r="Q29" s="18"/>
    </row>
    <row r="30" ht="15" customHeight="1" spans="1:18">
      <c r="A30" s="13"/>
      <c r="B30" s="9" t="s">
        <v>58</v>
      </c>
      <c r="C30" s="9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5" t="s">
        <v>59</v>
      </c>
    </row>
    <row r="31" ht="15" customHeight="1" spans="1:18">
      <c r="A31" s="57" t="s">
        <v>60</v>
      </c>
      <c r="B31" s="9">
        <v>1</v>
      </c>
      <c r="C31" s="58" t="s">
        <v>61</v>
      </c>
      <c r="D31" s="59" t="s">
        <v>62</v>
      </c>
      <c r="E31" s="11">
        <v>4</v>
      </c>
      <c r="F31" s="60" t="s">
        <v>26</v>
      </c>
      <c r="G31" s="9">
        <v>64</v>
      </c>
      <c r="H31" s="9">
        <v>64</v>
      </c>
      <c r="I31" s="9">
        <v>0</v>
      </c>
      <c r="J31" s="9">
        <v>4</v>
      </c>
      <c r="K31" s="18"/>
      <c r="L31" s="18"/>
      <c r="M31" s="18"/>
      <c r="N31" s="18"/>
      <c r="O31" s="18"/>
      <c r="P31" s="18"/>
      <c r="Q31" s="18"/>
      <c r="R31" s="92"/>
    </row>
    <row r="32" ht="15" customHeight="1" spans="1:17">
      <c r="A32" s="61"/>
      <c r="B32" s="9">
        <v>2</v>
      </c>
      <c r="C32" s="58" t="s">
        <v>61</v>
      </c>
      <c r="D32" s="59" t="s">
        <v>63</v>
      </c>
      <c r="E32" s="11">
        <v>4</v>
      </c>
      <c r="F32" s="60" t="s">
        <v>26</v>
      </c>
      <c r="G32" s="18">
        <v>64</v>
      </c>
      <c r="H32" s="18">
        <v>64</v>
      </c>
      <c r="I32" s="9">
        <v>0</v>
      </c>
      <c r="J32" s="18"/>
      <c r="K32" s="18">
        <v>4</v>
      </c>
      <c r="L32" s="18"/>
      <c r="M32" s="18"/>
      <c r="N32" s="18"/>
      <c r="O32" s="18"/>
      <c r="P32" s="18"/>
      <c r="Q32" s="18"/>
    </row>
    <row r="33" ht="15" customHeight="1" spans="1:17">
      <c r="A33" s="61"/>
      <c r="B33" s="9">
        <v>3</v>
      </c>
      <c r="C33" s="58" t="s">
        <v>61</v>
      </c>
      <c r="D33" s="59" t="s">
        <v>64</v>
      </c>
      <c r="E33" s="11">
        <v>2</v>
      </c>
      <c r="F33" s="60" t="s">
        <v>26</v>
      </c>
      <c r="G33" s="18">
        <v>32</v>
      </c>
      <c r="H33" s="18">
        <v>32</v>
      </c>
      <c r="I33" s="9">
        <v>0</v>
      </c>
      <c r="J33" s="18"/>
      <c r="K33" s="42">
        <v>2</v>
      </c>
      <c r="L33" s="18"/>
      <c r="M33" s="18"/>
      <c r="N33" s="18"/>
      <c r="O33" s="18"/>
      <c r="P33" s="18"/>
      <c r="Q33" s="18"/>
    </row>
    <row r="34" ht="15" customHeight="1" spans="1:17">
      <c r="A34" s="61"/>
      <c r="B34" s="9">
        <v>4</v>
      </c>
      <c r="C34" s="58" t="s">
        <v>61</v>
      </c>
      <c r="D34" s="59" t="s">
        <v>65</v>
      </c>
      <c r="E34" s="11">
        <v>2</v>
      </c>
      <c r="F34" s="60" t="s">
        <v>26</v>
      </c>
      <c r="G34" s="18">
        <v>32</v>
      </c>
      <c r="H34" s="18">
        <v>32</v>
      </c>
      <c r="I34" s="9">
        <v>0</v>
      </c>
      <c r="J34" s="42">
        <v>2</v>
      </c>
      <c r="K34" s="18"/>
      <c r="L34" s="18"/>
      <c r="M34" s="18"/>
      <c r="N34" s="18"/>
      <c r="O34" s="18"/>
      <c r="P34" s="18"/>
      <c r="Q34" s="18"/>
    </row>
    <row r="35" ht="15" customHeight="1" spans="1:17">
      <c r="A35" s="61"/>
      <c r="B35" s="9">
        <v>5</v>
      </c>
      <c r="C35" s="58" t="s">
        <v>61</v>
      </c>
      <c r="D35" s="62" t="s">
        <v>66</v>
      </c>
      <c r="E35" s="11">
        <v>2</v>
      </c>
      <c r="F35" s="60" t="s">
        <v>26</v>
      </c>
      <c r="G35" s="18">
        <v>32</v>
      </c>
      <c r="H35" s="18">
        <v>32</v>
      </c>
      <c r="I35" s="9">
        <v>0</v>
      </c>
      <c r="J35" s="9"/>
      <c r="K35" s="9"/>
      <c r="L35" s="18">
        <v>2</v>
      </c>
      <c r="M35" s="18"/>
      <c r="N35" s="18"/>
      <c r="O35" s="18"/>
      <c r="P35" s="18"/>
      <c r="Q35" s="18"/>
    </row>
    <row r="36" ht="15" customHeight="1" spans="1:17">
      <c r="A36" s="61"/>
      <c r="B36" s="9">
        <v>6</v>
      </c>
      <c r="C36" s="58" t="s">
        <v>61</v>
      </c>
      <c r="D36" s="59" t="s">
        <v>67</v>
      </c>
      <c r="E36" s="11">
        <v>2</v>
      </c>
      <c r="F36" s="60" t="s">
        <v>26</v>
      </c>
      <c r="G36" s="18">
        <v>32</v>
      </c>
      <c r="H36" s="18">
        <v>32</v>
      </c>
      <c r="I36" s="9">
        <v>0</v>
      </c>
      <c r="J36" s="28"/>
      <c r="K36" s="28"/>
      <c r="L36" s="40">
        <v>2</v>
      </c>
      <c r="M36" s="18"/>
      <c r="N36" s="28"/>
      <c r="O36" s="28"/>
      <c r="P36" s="28"/>
      <c r="Q36" s="18"/>
    </row>
    <row r="37" ht="15" customHeight="1" spans="1:17">
      <c r="A37" s="61"/>
      <c r="B37" s="9">
        <v>7</v>
      </c>
      <c r="C37" s="58" t="s">
        <v>61</v>
      </c>
      <c r="D37" s="62" t="s">
        <v>68</v>
      </c>
      <c r="E37" s="11">
        <v>2</v>
      </c>
      <c r="F37" s="60" t="s">
        <v>26</v>
      </c>
      <c r="G37" s="18">
        <v>32</v>
      </c>
      <c r="H37" s="18">
        <v>32</v>
      </c>
      <c r="I37" s="9">
        <v>0</v>
      </c>
      <c r="J37" s="18"/>
      <c r="K37" s="18"/>
      <c r="L37" s="42"/>
      <c r="M37" s="18">
        <v>2</v>
      </c>
      <c r="N37" s="18"/>
      <c r="O37" s="18"/>
      <c r="P37" s="18"/>
      <c r="Q37" s="18"/>
    </row>
    <row r="38" ht="15" customHeight="1" spans="1:18">
      <c r="A38" s="63"/>
      <c r="B38" s="64" t="s">
        <v>45</v>
      </c>
      <c r="C38" s="65"/>
      <c r="D38" s="23"/>
      <c r="E38" s="29">
        <f>SUM(E31:E37)</f>
        <v>18</v>
      </c>
      <c r="F38" s="29"/>
      <c r="G38" s="30">
        <f t="shared" ref="G38:Q38" si="1">SUM(G31:G37)</f>
        <v>288</v>
      </c>
      <c r="H38" s="30">
        <f t="shared" si="1"/>
        <v>288</v>
      </c>
      <c r="I38" s="30">
        <f t="shared" si="1"/>
        <v>0</v>
      </c>
      <c r="J38" s="30">
        <f t="shared" si="1"/>
        <v>6</v>
      </c>
      <c r="K38" s="30">
        <f t="shared" si="1"/>
        <v>6</v>
      </c>
      <c r="L38" s="30">
        <f t="shared" si="1"/>
        <v>4</v>
      </c>
      <c r="M38" s="30">
        <f t="shared" si="1"/>
        <v>2</v>
      </c>
      <c r="N38" s="30">
        <f t="shared" si="1"/>
        <v>0</v>
      </c>
      <c r="O38" s="30">
        <f t="shared" si="1"/>
        <v>0</v>
      </c>
      <c r="P38" s="30">
        <f t="shared" si="1"/>
        <v>0</v>
      </c>
      <c r="Q38" s="30">
        <f t="shared" si="1"/>
        <v>0</v>
      </c>
      <c r="R38" s="92" t="s">
        <v>69</v>
      </c>
    </row>
    <row r="39" s="54" customFormat="1" ht="15" customHeight="1" spans="1:18">
      <c r="A39" s="66" t="s">
        <v>70</v>
      </c>
      <c r="B39" s="67">
        <v>1</v>
      </c>
      <c r="C39" s="68" t="s">
        <v>61</v>
      </c>
      <c r="D39" s="69" t="s">
        <v>71</v>
      </c>
      <c r="E39" s="70">
        <v>2</v>
      </c>
      <c r="F39" s="71" t="s">
        <v>29</v>
      </c>
      <c r="G39" s="67">
        <v>32</v>
      </c>
      <c r="H39" s="67">
        <v>32</v>
      </c>
      <c r="I39" s="67">
        <v>0</v>
      </c>
      <c r="J39" s="67"/>
      <c r="K39" s="74"/>
      <c r="L39" s="74">
        <v>2</v>
      </c>
      <c r="M39" s="74"/>
      <c r="N39" s="74"/>
      <c r="O39" s="74"/>
      <c r="P39" s="74"/>
      <c r="Q39" s="74"/>
      <c r="R39" s="96"/>
    </row>
    <row r="40" s="54" customFormat="1" ht="15" customHeight="1" spans="1:18">
      <c r="A40" s="66"/>
      <c r="B40" s="67">
        <v>2</v>
      </c>
      <c r="C40" s="68" t="s">
        <v>61</v>
      </c>
      <c r="D40" s="69" t="s">
        <v>72</v>
      </c>
      <c r="E40" s="70">
        <v>2</v>
      </c>
      <c r="F40" s="71" t="s">
        <v>29</v>
      </c>
      <c r="G40" s="67"/>
      <c r="H40" s="67"/>
      <c r="I40" s="67"/>
      <c r="J40" s="67"/>
      <c r="K40" s="74"/>
      <c r="L40" s="74"/>
      <c r="M40" s="74"/>
      <c r="N40" s="74"/>
      <c r="O40" s="74"/>
      <c r="P40" s="74"/>
      <c r="Q40" s="74"/>
      <c r="R40" s="96"/>
    </row>
    <row r="41" s="54" customFormat="1" ht="15" customHeight="1" spans="1:18">
      <c r="A41" s="72"/>
      <c r="B41" s="67">
        <v>3</v>
      </c>
      <c r="C41" s="73" t="s">
        <v>73</v>
      </c>
      <c r="D41" s="69" t="s">
        <v>74</v>
      </c>
      <c r="E41" s="70">
        <v>2</v>
      </c>
      <c r="F41" s="71" t="s">
        <v>29</v>
      </c>
      <c r="G41" s="74"/>
      <c r="H41" s="74"/>
      <c r="I41" s="74">
        <v>0</v>
      </c>
      <c r="J41" s="74"/>
      <c r="K41" s="74"/>
      <c r="L41" s="74"/>
      <c r="M41" s="74"/>
      <c r="N41" s="74"/>
      <c r="O41" s="74"/>
      <c r="P41" s="74"/>
      <c r="Q41" s="74"/>
      <c r="R41" s="96"/>
    </row>
    <row r="42" s="54" customFormat="1" ht="15" customHeight="1" spans="1:18">
      <c r="A42" s="72"/>
      <c r="B42" s="75" t="s">
        <v>75</v>
      </c>
      <c r="C42" s="67"/>
      <c r="D42" s="67"/>
      <c r="E42" s="76">
        <v>2</v>
      </c>
      <c r="F42" s="76"/>
      <c r="G42" s="77">
        <f t="shared" ref="G42:Q42" si="2">SUM(G39:G41)</f>
        <v>32</v>
      </c>
      <c r="H42" s="77">
        <f t="shared" si="2"/>
        <v>32</v>
      </c>
      <c r="I42" s="77">
        <f t="shared" si="2"/>
        <v>0</v>
      </c>
      <c r="J42" s="77">
        <f t="shared" si="2"/>
        <v>0</v>
      </c>
      <c r="K42" s="77">
        <f t="shared" si="2"/>
        <v>0</v>
      </c>
      <c r="L42" s="77">
        <f t="shared" si="2"/>
        <v>2</v>
      </c>
      <c r="M42" s="77">
        <f t="shared" si="2"/>
        <v>0</v>
      </c>
      <c r="N42" s="77">
        <f t="shared" si="2"/>
        <v>0</v>
      </c>
      <c r="O42" s="77">
        <f t="shared" si="2"/>
        <v>0</v>
      </c>
      <c r="P42" s="77">
        <f t="shared" si="2"/>
        <v>0</v>
      </c>
      <c r="Q42" s="77">
        <f t="shared" si="2"/>
        <v>0</v>
      </c>
      <c r="R42" s="97" t="s">
        <v>76</v>
      </c>
    </row>
    <row r="43" ht="15" customHeight="1" spans="1:17">
      <c r="A43" s="13" t="s">
        <v>77</v>
      </c>
      <c r="B43" s="31">
        <v>1</v>
      </c>
      <c r="C43" s="23" t="s">
        <v>61</v>
      </c>
      <c r="D43" s="32" t="s">
        <v>78</v>
      </c>
      <c r="E43" s="11">
        <v>2</v>
      </c>
      <c r="F43" s="31" t="s">
        <v>26</v>
      </c>
      <c r="G43" s="31" t="s">
        <v>79</v>
      </c>
      <c r="H43" s="78" t="s">
        <v>80</v>
      </c>
      <c r="I43" s="78" t="s">
        <v>81</v>
      </c>
      <c r="J43" s="31"/>
      <c r="K43" s="31"/>
      <c r="L43" s="31"/>
      <c r="M43" s="42">
        <v>2</v>
      </c>
      <c r="N43" s="18"/>
      <c r="O43" s="18"/>
      <c r="P43" s="18"/>
      <c r="Q43" s="18"/>
    </row>
    <row r="44" ht="15" customHeight="1" spans="1:17">
      <c r="A44" s="13"/>
      <c r="B44" s="31">
        <v>2</v>
      </c>
      <c r="C44" s="23" t="s">
        <v>61</v>
      </c>
      <c r="D44" s="25" t="s">
        <v>82</v>
      </c>
      <c r="E44" s="11">
        <v>2</v>
      </c>
      <c r="F44" s="31" t="s">
        <v>26</v>
      </c>
      <c r="G44" s="31" t="s">
        <v>79</v>
      </c>
      <c r="H44" s="78" t="s">
        <v>80</v>
      </c>
      <c r="I44" s="78" t="s">
        <v>81</v>
      </c>
      <c r="J44" s="9"/>
      <c r="K44" s="9"/>
      <c r="L44" s="9"/>
      <c r="M44" s="9">
        <v>2</v>
      </c>
      <c r="N44" s="18"/>
      <c r="O44" s="18"/>
      <c r="P44" s="18"/>
      <c r="Q44" s="18"/>
    </row>
    <row r="45" ht="15" customHeight="1" spans="1:17">
      <c r="A45" s="13"/>
      <c r="B45" s="31">
        <v>3</v>
      </c>
      <c r="C45" s="23" t="s">
        <v>61</v>
      </c>
      <c r="D45" s="25" t="s">
        <v>83</v>
      </c>
      <c r="E45" s="11">
        <v>2</v>
      </c>
      <c r="F45" s="31" t="s">
        <v>26</v>
      </c>
      <c r="G45" s="31" t="s">
        <v>79</v>
      </c>
      <c r="H45" s="78" t="s">
        <v>80</v>
      </c>
      <c r="I45" s="78" t="s">
        <v>81</v>
      </c>
      <c r="J45" s="18"/>
      <c r="K45" s="18"/>
      <c r="L45" s="18"/>
      <c r="M45" s="42"/>
      <c r="N45" s="42"/>
      <c r="O45" s="18">
        <v>2</v>
      </c>
      <c r="P45" s="18"/>
      <c r="Q45" s="18"/>
    </row>
    <row r="46" ht="15" customHeight="1" spans="1:17">
      <c r="A46" s="13"/>
      <c r="B46" s="31">
        <v>4</v>
      </c>
      <c r="C46" s="23" t="s">
        <v>61</v>
      </c>
      <c r="D46" s="32" t="s">
        <v>84</v>
      </c>
      <c r="E46" s="11">
        <v>2</v>
      </c>
      <c r="F46" s="31" t="s">
        <v>29</v>
      </c>
      <c r="G46" s="31" t="s">
        <v>79</v>
      </c>
      <c r="H46" s="78" t="s">
        <v>80</v>
      </c>
      <c r="I46" s="78" t="s">
        <v>81</v>
      </c>
      <c r="J46" s="31"/>
      <c r="K46" s="42"/>
      <c r="L46" s="31"/>
      <c r="M46" s="42"/>
      <c r="N46" s="42">
        <v>2</v>
      </c>
      <c r="O46" s="18"/>
      <c r="P46" s="18"/>
      <c r="Q46" s="18"/>
    </row>
    <row r="47" ht="15" customHeight="1" spans="1:17">
      <c r="A47" s="13"/>
      <c r="B47" s="31">
        <v>5</v>
      </c>
      <c r="C47" s="23" t="s">
        <v>61</v>
      </c>
      <c r="D47" s="32" t="s">
        <v>85</v>
      </c>
      <c r="E47" s="11">
        <v>2</v>
      </c>
      <c r="F47" s="31" t="s">
        <v>29</v>
      </c>
      <c r="G47" s="31" t="s">
        <v>79</v>
      </c>
      <c r="H47" s="78" t="s">
        <v>80</v>
      </c>
      <c r="I47" s="78" t="s">
        <v>81</v>
      </c>
      <c r="J47" s="31"/>
      <c r="K47" s="31"/>
      <c r="L47" s="31"/>
      <c r="N47" s="42">
        <v>2</v>
      </c>
      <c r="O47" s="42"/>
      <c r="P47" s="18"/>
      <c r="Q47" s="18"/>
    </row>
    <row r="48" ht="15" customHeight="1" spans="1:17">
      <c r="A48" s="13"/>
      <c r="B48" s="31">
        <v>6</v>
      </c>
      <c r="C48" s="23" t="s">
        <v>61</v>
      </c>
      <c r="D48" s="25" t="s">
        <v>86</v>
      </c>
      <c r="E48" s="11">
        <v>2</v>
      </c>
      <c r="F48" s="31" t="s">
        <v>29</v>
      </c>
      <c r="G48" s="31" t="s">
        <v>79</v>
      </c>
      <c r="H48" s="78" t="s">
        <v>80</v>
      </c>
      <c r="I48" s="78" t="s">
        <v>81</v>
      </c>
      <c r="J48" s="18"/>
      <c r="K48" s="18"/>
      <c r="L48" s="18"/>
      <c r="M48" s="18"/>
      <c r="N48" s="18"/>
      <c r="O48" s="42">
        <v>2</v>
      </c>
      <c r="P48" s="18"/>
      <c r="Q48" s="18"/>
    </row>
    <row r="49" ht="15" customHeight="1" spans="1:17">
      <c r="A49" s="13"/>
      <c r="B49" s="79" t="s">
        <v>87</v>
      </c>
      <c r="C49" s="23" t="s">
        <v>61</v>
      </c>
      <c r="D49" s="35" t="s">
        <v>88</v>
      </c>
      <c r="E49" s="11">
        <v>2</v>
      </c>
      <c r="F49" s="60" t="s">
        <v>29</v>
      </c>
      <c r="G49" s="33">
        <v>32</v>
      </c>
      <c r="H49" s="18">
        <v>32</v>
      </c>
      <c r="I49" s="33">
        <v>0</v>
      </c>
      <c r="J49" s="31"/>
      <c r="K49" s="31"/>
      <c r="L49" s="78"/>
      <c r="M49" s="31"/>
      <c r="N49" s="18">
        <v>2</v>
      </c>
      <c r="O49" s="31"/>
      <c r="P49" s="42"/>
      <c r="Q49" s="18"/>
    </row>
    <row r="50" ht="15" customHeight="1" spans="1:17">
      <c r="A50" s="13"/>
      <c r="B50" s="80"/>
      <c r="C50" s="81" t="s">
        <v>61</v>
      </c>
      <c r="D50" s="82" t="s">
        <v>89</v>
      </c>
      <c r="E50" s="83">
        <v>2</v>
      </c>
      <c r="F50" s="84" t="s">
        <v>29</v>
      </c>
      <c r="G50" s="85">
        <v>32</v>
      </c>
      <c r="H50" s="84">
        <v>16</v>
      </c>
      <c r="I50" s="85">
        <v>16</v>
      </c>
      <c r="J50" s="31"/>
      <c r="K50" s="31"/>
      <c r="L50" s="31"/>
      <c r="M50" s="31"/>
      <c r="N50" s="18"/>
      <c r="O50" s="78"/>
      <c r="P50" s="42">
        <v>2</v>
      </c>
      <c r="Q50" s="18"/>
    </row>
    <row r="51" ht="15" customHeight="1" spans="1:17">
      <c r="A51" s="13"/>
      <c r="B51" s="80"/>
      <c r="C51" s="58" t="s">
        <v>90</v>
      </c>
      <c r="D51" s="35" t="s">
        <v>91</v>
      </c>
      <c r="E51" s="11">
        <v>2</v>
      </c>
      <c r="F51" s="60" t="s">
        <v>29</v>
      </c>
      <c r="G51" s="33">
        <v>32</v>
      </c>
      <c r="H51" s="18">
        <v>16</v>
      </c>
      <c r="I51" s="33">
        <v>16</v>
      </c>
      <c r="J51" s="31"/>
      <c r="K51" s="31"/>
      <c r="L51" s="31"/>
      <c r="M51" s="31"/>
      <c r="N51" s="18">
        <v>2</v>
      </c>
      <c r="O51" s="31"/>
      <c r="P51" s="42"/>
      <c r="Q51" s="18"/>
    </row>
    <row r="52" ht="15" customHeight="1" spans="1:17">
      <c r="A52" s="13"/>
      <c r="B52" s="86"/>
      <c r="C52" s="58" t="s">
        <v>90</v>
      </c>
      <c r="D52" s="35" t="s">
        <v>92</v>
      </c>
      <c r="E52" s="11">
        <v>2</v>
      </c>
      <c r="F52" s="60" t="s">
        <v>29</v>
      </c>
      <c r="G52" s="33">
        <v>32</v>
      </c>
      <c r="H52" s="18">
        <v>32</v>
      </c>
      <c r="I52" s="33">
        <v>0</v>
      </c>
      <c r="J52" s="31"/>
      <c r="K52" s="31"/>
      <c r="L52" s="31"/>
      <c r="M52" s="31"/>
      <c r="N52" s="18"/>
      <c r="O52" s="78" t="s">
        <v>93</v>
      </c>
      <c r="P52" s="42"/>
      <c r="Q52" s="18"/>
    </row>
    <row r="53" ht="15" customHeight="1" spans="1:17">
      <c r="A53" s="13"/>
      <c r="B53" s="79" t="s">
        <v>94</v>
      </c>
      <c r="C53" s="58" t="s">
        <v>61</v>
      </c>
      <c r="D53" s="59" t="s">
        <v>95</v>
      </c>
      <c r="E53" s="11">
        <v>2</v>
      </c>
      <c r="F53" s="60" t="s">
        <v>29</v>
      </c>
      <c r="G53" s="33">
        <v>32</v>
      </c>
      <c r="H53" s="18">
        <v>32</v>
      </c>
      <c r="I53" s="33">
        <v>0</v>
      </c>
      <c r="J53" s="9"/>
      <c r="K53" s="9"/>
      <c r="L53" s="18"/>
      <c r="M53" s="18"/>
      <c r="N53" s="18">
        <v>2</v>
      </c>
      <c r="O53" s="18"/>
      <c r="P53" s="42"/>
      <c r="Q53" s="18"/>
    </row>
    <row r="54" ht="15" customHeight="1" spans="1:17">
      <c r="A54" s="13"/>
      <c r="B54" s="80"/>
      <c r="C54" s="58" t="s">
        <v>61</v>
      </c>
      <c r="D54" s="59" t="s">
        <v>96</v>
      </c>
      <c r="E54" s="11">
        <v>2</v>
      </c>
      <c r="F54" s="60" t="s">
        <v>29</v>
      </c>
      <c r="G54" s="33">
        <v>32</v>
      </c>
      <c r="H54" s="18">
        <v>32</v>
      </c>
      <c r="I54" s="33">
        <v>0</v>
      </c>
      <c r="J54" s="9"/>
      <c r="K54" s="9"/>
      <c r="L54" s="9"/>
      <c r="M54" s="9"/>
      <c r="N54" s="9"/>
      <c r="O54" s="5">
        <v>2</v>
      </c>
      <c r="P54" s="18"/>
      <c r="Q54" s="18"/>
    </row>
    <row r="55" ht="15" customHeight="1" spans="1:17">
      <c r="A55" s="13"/>
      <c r="B55" s="80"/>
      <c r="C55" s="58" t="s">
        <v>61</v>
      </c>
      <c r="D55" s="59" t="s">
        <v>97</v>
      </c>
      <c r="E55" s="11">
        <v>2</v>
      </c>
      <c r="F55" s="60" t="s">
        <v>29</v>
      </c>
      <c r="G55" s="33">
        <v>32</v>
      </c>
      <c r="H55" s="18">
        <v>32</v>
      </c>
      <c r="I55" s="33">
        <v>0</v>
      </c>
      <c r="J55" s="18"/>
      <c r="K55" s="18"/>
      <c r="L55" s="18"/>
      <c r="M55" s="18"/>
      <c r="N55" s="18">
        <v>2</v>
      </c>
      <c r="O55" s="18"/>
      <c r="P55" s="31"/>
      <c r="Q55" s="42"/>
    </row>
    <row r="56" ht="15" customHeight="1" spans="1:17">
      <c r="A56" s="13"/>
      <c r="B56" s="86"/>
      <c r="C56" s="58" t="s">
        <v>61</v>
      </c>
      <c r="D56" s="59" t="s">
        <v>98</v>
      </c>
      <c r="E56" s="11">
        <v>2</v>
      </c>
      <c r="F56" s="60" t="s">
        <v>29</v>
      </c>
      <c r="G56" s="33">
        <v>32</v>
      </c>
      <c r="H56" s="18">
        <v>32</v>
      </c>
      <c r="I56" s="33">
        <v>0</v>
      </c>
      <c r="J56" s="18"/>
      <c r="K56" s="18"/>
      <c r="L56" s="18"/>
      <c r="M56" s="18"/>
      <c r="N56" s="18"/>
      <c r="O56" s="18"/>
      <c r="P56" s="78" t="s">
        <v>93</v>
      </c>
      <c r="Q56" s="42"/>
    </row>
    <row r="57" ht="14.1" customHeight="1" spans="1:18">
      <c r="A57" s="13"/>
      <c r="B57" s="9" t="s">
        <v>45</v>
      </c>
      <c r="C57" s="9"/>
      <c r="D57" s="9"/>
      <c r="E57" s="29">
        <v>20</v>
      </c>
      <c r="F57" s="36"/>
      <c r="G57" s="30">
        <v>320</v>
      </c>
      <c r="H57" s="30">
        <v>288</v>
      </c>
      <c r="I57" s="30">
        <f t="shared" ref="I57:Q57" si="3">SUM(I43:I56)</f>
        <v>32</v>
      </c>
      <c r="J57" s="30">
        <f t="shared" si="3"/>
        <v>0</v>
      </c>
      <c r="K57" s="30">
        <f t="shared" si="3"/>
        <v>0</v>
      </c>
      <c r="L57" s="30">
        <f t="shared" si="3"/>
        <v>0</v>
      </c>
      <c r="M57" s="30">
        <f t="shared" si="3"/>
        <v>4</v>
      </c>
      <c r="N57" s="30">
        <f t="shared" si="3"/>
        <v>12</v>
      </c>
      <c r="O57" s="30">
        <f t="shared" si="3"/>
        <v>6</v>
      </c>
      <c r="P57" s="30">
        <f t="shared" si="3"/>
        <v>2</v>
      </c>
      <c r="Q57" s="30">
        <f t="shared" si="3"/>
        <v>0</v>
      </c>
      <c r="R57" s="92" t="s">
        <v>69</v>
      </c>
    </row>
    <row r="58" ht="14.1" customHeight="1" spans="1:18">
      <c r="A58" s="57" t="s">
        <v>99</v>
      </c>
      <c r="B58" s="87" t="s">
        <v>100</v>
      </c>
      <c r="C58" s="58" t="s">
        <v>61</v>
      </c>
      <c r="D58" s="25" t="s">
        <v>101</v>
      </c>
      <c r="E58" s="29">
        <v>2</v>
      </c>
      <c r="F58" s="88" t="s">
        <v>29</v>
      </c>
      <c r="G58" s="30">
        <v>32</v>
      </c>
      <c r="H58" s="30">
        <v>32</v>
      </c>
      <c r="I58" s="30">
        <v>0</v>
      </c>
      <c r="J58" s="30"/>
      <c r="K58" s="30"/>
      <c r="L58" s="30"/>
      <c r="M58" s="30"/>
      <c r="N58" s="30"/>
      <c r="O58" s="30"/>
      <c r="P58" s="30"/>
      <c r="Q58" s="30"/>
      <c r="R58" s="92"/>
    </row>
    <row r="59" ht="14.1" customHeight="1" spans="1:18">
      <c r="A59" s="61"/>
      <c r="B59" s="12"/>
      <c r="C59" s="58" t="s">
        <v>61</v>
      </c>
      <c r="D59" s="25" t="s">
        <v>102</v>
      </c>
      <c r="E59" s="29">
        <v>2</v>
      </c>
      <c r="F59" s="88" t="s">
        <v>29</v>
      </c>
      <c r="G59" s="30">
        <v>32</v>
      </c>
      <c r="H59" s="30">
        <v>32</v>
      </c>
      <c r="I59" s="30">
        <v>0</v>
      </c>
      <c r="J59" s="30">
        <v>2</v>
      </c>
      <c r="K59" s="30"/>
      <c r="L59" s="30"/>
      <c r="M59" s="30"/>
      <c r="N59" s="30"/>
      <c r="O59" s="30"/>
      <c r="P59" s="30"/>
      <c r="Q59" s="30"/>
      <c r="R59" s="92"/>
    </row>
    <row r="60" ht="15" customHeight="1" spans="1:17">
      <c r="A60" s="61"/>
      <c r="B60" s="12"/>
      <c r="C60" s="58" t="s">
        <v>61</v>
      </c>
      <c r="D60" s="59" t="s">
        <v>103</v>
      </c>
      <c r="E60" s="11">
        <v>2</v>
      </c>
      <c r="F60" s="60" t="s">
        <v>29</v>
      </c>
      <c r="G60" s="18">
        <v>32</v>
      </c>
      <c r="H60" s="18">
        <v>32</v>
      </c>
      <c r="I60" s="18">
        <v>0</v>
      </c>
      <c r="J60" s="18"/>
      <c r="K60" s="9"/>
      <c r="L60" s="9"/>
      <c r="M60" s="42"/>
      <c r="N60" s="42"/>
      <c r="O60" s="42"/>
      <c r="P60" s="42"/>
      <c r="Q60" s="18"/>
    </row>
    <row r="61" ht="15" customHeight="1" spans="1:17">
      <c r="A61" s="61"/>
      <c r="B61" s="12"/>
      <c r="C61" s="58" t="s">
        <v>61</v>
      </c>
      <c r="D61" s="59" t="s">
        <v>104</v>
      </c>
      <c r="E61" s="11">
        <v>2</v>
      </c>
      <c r="F61" s="60" t="s">
        <v>29</v>
      </c>
      <c r="G61" s="18">
        <v>32</v>
      </c>
      <c r="H61" s="18">
        <v>32</v>
      </c>
      <c r="I61" s="18">
        <v>0</v>
      </c>
      <c r="J61" s="18"/>
      <c r="K61" s="9"/>
      <c r="L61" s="9">
        <v>2</v>
      </c>
      <c r="M61" s="42"/>
      <c r="N61" s="42"/>
      <c r="O61" s="42"/>
      <c r="P61" s="42"/>
      <c r="Q61" s="18"/>
    </row>
    <row r="62" ht="15" customHeight="1" spans="1:17">
      <c r="A62" s="61"/>
      <c r="B62" s="12"/>
      <c r="C62" s="58" t="s">
        <v>61</v>
      </c>
      <c r="D62" s="59" t="s">
        <v>105</v>
      </c>
      <c r="E62" s="11">
        <v>2</v>
      </c>
      <c r="F62" s="60" t="s">
        <v>29</v>
      </c>
      <c r="G62" s="18">
        <v>32</v>
      </c>
      <c r="H62" s="18">
        <v>32</v>
      </c>
      <c r="I62" s="18">
        <v>0</v>
      </c>
      <c r="J62" s="18"/>
      <c r="K62" s="9"/>
      <c r="L62" s="9"/>
      <c r="M62" s="9"/>
      <c r="N62" s="18"/>
      <c r="O62" s="42"/>
      <c r="P62" s="42"/>
      <c r="Q62" s="18"/>
    </row>
    <row r="63" ht="15" customHeight="1" spans="1:17">
      <c r="A63" s="61"/>
      <c r="B63" s="12"/>
      <c r="C63" s="58" t="s">
        <v>61</v>
      </c>
      <c r="D63" s="59" t="s">
        <v>106</v>
      </c>
      <c r="E63" s="11">
        <v>2</v>
      </c>
      <c r="F63" s="60" t="s">
        <v>29</v>
      </c>
      <c r="G63" s="18">
        <v>32</v>
      </c>
      <c r="H63" s="18">
        <v>32</v>
      </c>
      <c r="I63" s="18">
        <v>0</v>
      </c>
      <c r="J63" s="9"/>
      <c r="K63" s="9"/>
      <c r="L63" s="9"/>
      <c r="M63" s="9"/>
      <c r="N63" s="9"/>
      <c r="O63" s="9"/>
      <c r="P63" s="42"/>
      <c r="Q63" s="18"/>
    </row>
    <row r="64" ht="15" customHeight="1" spans="1:17">
      <c r="A64" s="61"/>
      <c r="B64" s="12"/>
      <c r="C64" s="58" t="s">
        <v>61</v>
      </c>
      <c r="D64" s="89" t="s">
        <v>107</v>
      </c>
      <c r="E64" s="11">
        <v>2</v>
      </c>
      <c r="F64" s="60" t="s">
        <v>29</v>
      </c>
      <c r="G64" s="18">
        <v>32</v>
      </c>
      <c r="H64" s="18">
        <v>32</v>
      </c>
      <c r="I64" s="18">
        <v>0</v>
      </c>
      <c r="J64" s="31"/>
      <c r="K64" s="31"/>
      <c r="L64" s="31"/>
      <c r="M64" s="31"/>
      <c r="N64" s="78"/>
      <c r="O64" s="31"/>
      <c r="P64" s="42"/>
      <c r="Q64" s="18"/>
    </row>
    <row r="65" ht="15" customHeight="1" spans="1:17">
      <c r="A65" s="61"/>
      <c r="B65" s="12"/>
      <c r="C65" s="58" t="s">
        <v>61</v>
      </c>
      <c r="D65" s="89" t="s">
        <v>108</v>
      </c>
      <c r="E65" s="11">
        <v>2</v>
      </c>
      <c r="F65" s="60" t="s">
        <v>29</v>
      </c>
      <c r="G65" s="18">
        <v>32</v>
      </c>
      <c r="H65" s="18">
        <v>2</v>
      </c>
      <c r="I65" s="78" t="s">
        <v>109</v>
      </c>
      <c r="J65" s="31"/>
      <c r="K65" s="31"/>
      <c r="L65" s="18"/>
      <c r="M65" s="18"/>
      <c r="N65" s="42">
        <v>2</v>
      </c>
      <c r="O65" s="42"/>
      <c r="P65" s="42"/>
      <c r="Q65" s="18"/>
    </row>
    <row r="66" ht="15" customHeight="1" spans="1:17">
      <c r="A66" s="61"/>
      <c r="B66" s="12"/>
      <c r="C66" s="58" t="s">
        <v>61</v>
      </c>
      <c r="D66" s="89" t="s">
        <v>110</v>
      </c>
      <c r="E66" s="11">
        <v>2</v>
      </c>
      <c r="F66" s="60" t="s">
        <v>29</v>
      </c>
      <c r="G66" s="18">
        <v>32</v>
      </c>
      <c r="H66" s="18">
        <v>2</v>
      </c>
      <c r="I66" s="78" t="s">
        <v>109</v>
      </c>
      <c r="J66" s="31"/>
      <c r="K66" s="31"/>
      <c r="L66" s="78" t="s">
        <v>93</v>
      </c>
      <c r="M66" s="31"/>
      <c r="N66" s="18"/>
      <c r="O66" s="78"/>
      <c r="P66" s="18"/>
      <c r="Q66" s="18"/>
    </row>
    <row r="67" ht="15" customHeight="1" spans="1:17">
      <c r="A67" s="61"/>
      <c r="B67" s="12"/>
      <c r="C67" s="58" t="s">
        <v>61</v>
      </c>
      <c r="D67" s="89" t="s">
        <v>111</v>
      </c>
      <c r="E67" s="11">
        <v>2</v>
      </c>
      <c r="F67" s="60" t="s">
        <v>29</v>
      </c>
      <c r="G67" s="18">
        <v>32</v>
      </c>
      <c r="H67" s="18">
        <v>2</v>
      </c>
      <c r="I67" s="78" t="s">
        <v>109</v>
      </c>
      <c r="J67" s="78" t="s">
        <v>93</v>
      </c>
      <c r="K67" s="31"/>
      <c r="L67" s="31"/>
      <c r="M67" s="31"/>
      <c r="N67" s="18"/>
      <c r="O67" s="78"/>
      <c r="P67" s="18"/>
      <c r="Q67" s="18"/>
    </row>
    <row r="68" ht="15" customHeight="1" spans="1:17">
      <c r="A68" s="61"/>
      <c r="B68" s="12"/>
      <c r="C68" s="58" t="s">
        <v>61</v>
      </c>
      <c r="D68" s="89" t="s">
        <v>112</v>
      </c>
      <c r="E68" s="11">
        <v>2</v>
      </c>
      <c r="F68" s="60" t="s">
        <v>29</v>
      </c>
      <c r="G68" s="18">
        <v>32</v>
      </c>
      <c r="H68" s="18">
        <v>2</v>
      </c>
      <c r="I68" s="78" t="s">
        <v>109</v>
      </c>
      <c r="J68" s="31"/>
      <c r="K68" s="78" t="s">
        <v>93</v>
      </c>
      <c r="L68" s="78"/>
      <c r="M68" s="31"/>
      <c r="N68" s="18"/>
      <c r="O68" s="78"/>
      <c r="P68" s="18"/>
      <c r="Q68" s="18"/>
    </row>
    <row r="69" ht="15" customHeight="1" spans="1:17">
      <c r="A69" s="61"/>
      <c r="B69" s="12"/>
      <c r="C69" s="58" t="s">
        <v>61</v>
      </c>
      <c r="D69" s="89" t="s">
        <v>113</v>
      </c>
      <c r="E69" s="11">
        <v>2</v>
      </c>
      <c r="F69" s="60" t="s">
        <v>29</v>
      </c>
      <c r="G69" s="18">
        <v>32</v>
      </c>
      <c r="H69" s="18">
        <v>2</v>
      </c>
      <c r="I69" s="78" t="s">
        <v>109</v>
      </c>
      <c r="J69" s="31"/>
      <c r="K69" s="31"/>
      <c r="L69" s="78"/>
      <c r="M69" s="78"/>
      <c r="N69" s="18"/>
      <c r="O69" s="78"/>
      <c r="P69" s="18">
        <v>2</v>
      </c>
      <c r="Q69" s="18"/>
    </row>
    <row r="70" ht="15" customHeight="1" spans="1:17">
      <c r="A70" s="61"/>
      <c r="B70" s="12"/>
      <c r="C70" s="58" t="s">
        <v>61</v>
      </c>
      <c r="D70" s="98" t="s">
        <v>114</v>
      </c>
      <c r="E70" s="11">
        <v>2</v>
      </c>
      <c r="F70" s="60" t="s">
        <v>29</v>
      </c>
      <c r="G70" s="18">
        <v>32</v>
      </c>
      <c r="H70" s="18">
        <v>2</v>
      </c>
      <c r="I70" s="78" t="s">
        <v>109</v>
      </c>
      <c r="J70" s="42"/>
      <c r="K70" s="42"/>
      <c r="L70" s="18"/>
      <c r="M70" s="42"/>
      <c r="N70" s="31"/>
      <c r="O70" s="31"/>
      <c r="P70" s="18"/>
      <c r="Q70" s="42"/>
    </row>
    <row r="71" ht="15" customHeight="1" spans="1:17">
      <c r="A71" s="61"/>
      <c r="B71" s="12"/>
      <c r="C71" s="58" t="s">
        <v>61</v>
      </c>
      <c r="D71" s="89" t="s">
        <v>115</v>
      </c>
      <c r="E71" s="11">
        <v>2</v>
      </c>
      <c r="F71" s="60" t="s">
        <v>29</v>
      </c>
      <c r="G71" s="18">
        <v>32</v>
      </c>
      <c r="H71" s="18">
        <v>2</v>
      </c>
      <c r="I71" s="78" t="s">
        <v>109</v>
      </c>
      <c r="J71" s="78" t="s">
        <v>93</v>
      </c>
      <c r="K71" s="31"/>
      <c r="L71" s="31"/>
      <c r="M71" s="78"/>
      <c r="N71" s="31"/>
      <c r="O71" s="31"/>
      <c r="P71" s="31"/>
      <c r="Q71" s="18"/>
    </row>
    <row r="72" ht="15" customHeight="1" spans="1:17">
      <c r="A72" s="61"/>
      <c r="B72" s="12"/>
      <c r="C72" s="58" t="s">
        <v>61</v>
      </c>
      <c r="D72" s="89" t="s">
        <v>116</v>
      </c>
      <c r="E72" s="11">
        <v>2</v>
      </c>
      <c r="F72" s="60" t="s">
        <v>29</v>
      </c>
      <c r="G72" s="18">
        <v>32</v>
      </c>
      <c r="H72" s="18">
        <v>2</v>
      </c>
      <c r="I72" s="78" t="s">
        <v>109</v>
      </c>
      <c r="J72" s="31"/>
      <c r="K72" s="78" t="s">
        <v>93</v>
      </c>
      <c r="L72" s="78"/>
      <c r="M72" s="31"/>
      <c r="N72" s="31"/>
      <c r="O72" s="31"/>
      <c r="P72" s="31"/>
      <c r="Q72" s="18"/>
    </row>
    <row r="73" ht="15" customHeight="1" spans="1:17">
      <c r="A73" s="61"/>
      <c r="B73" s="12"/>
      <c r="C73" s="58" t="s">
        <v>61</v>
      </c>
      <c r="D73" s="98" t="s">
        <v>117</v>
      </c>
      <c r="E73" s="11">
        <v>2</v>
      </c>
      <c r="F73" s="60" t="s">
        <v>29</v>
      </c>
      <c r="G73" s="18">
        <v>32</v>
      </c>
      <c r="H73" s="18">
        <v>2</v>
      </c>
      <c r="I73" s="78" t="s">
        <v>109</v>
      </c>
      <c r="J73" s="31"/>
      <c r="K73" s="78"/>
      <c r="L73" s="78"/>
      <c r="M73" s="31"/>
      <c r="N73" s="31"/>
      <c r="O73" s="78" t="s">
        <v>93</v>
      </c>
      <c r="P73" s="31"/>
      <c r="Q73" s="18"/>
    </row>
    <row r="74" ht="15" customHeight="1" spans="1:17">
      <c r="A74" s="61"/>
      <c r="B74" s="12"/>
      <c r="C74" s="58" t="s">
        <v>61</v>
      </c>
      <c r="D74" s="32" t="s">
        <v>118</v>
      </c>
      <c r="E74" s="11">
        <v>2</v>
      </c>
      <c r="F74" s="60" t="s">
        <v>29</v>
      </c>
      <c r="G74" s="18">
        <v>32</v>
      </c>
      <c r="H74" s="18">
        <v>2</v>
      </c>
      <c r="I74" s="78" t="s">
        <v>109</v>
      </c>
      <c r="J74" s="31"/>
      <c r="K74" s="31"/>
      <c r="L74" s="78"/>
      <c r="M74" s="31"/>
      <c r="N74" s="78"/>
      <c r="O74" s="31"/>
      <c r="P74" s="31"/>
      <c r="Q74" s="18"/>
    </row>
    <row r="75" ht="15" customHeight="1" spans="1:17">
      <c r="A75" s="61"/>
      <c r="B75" s="12"/>
      <c r="C75" s="58" t="s">
        <v>61</v>
      </c>
      <c r="D75" s="32" t="s">
        <v>119</v>
      </c>
      <c r="E75" s="11">
        <v>2</v>
      </c>
      <c r="F75" s="60" t="s">
        <v>29</v>
      </c>
      <c r="G75" s="18">
        <v>32</v>
      </c>
      <c r="H75" s="18">
        <v>2</v>
      </c>
      <c r="I75" s="78" t="s">
        <v>109</v>
      </c>
      <c r="J75" s="31"/>
      <c r="K75" s="31"/>
      <c r="L75" s="78"/>
      <c r="M75" s="78"/>
      <c r="N75" s="31"/>
      <c r="O75" s="31"/>
      <c r="P75" s="31"/>
      <c r="Q75" s="42"/>
    </row>
    <row r="76" ht="15" customHeight="1" spans="1:17">
      <c r="A76" s="61"/>
      <c r="B76" s="12"/>
      <c r="C76" s="58" t="s">
        <v>61</v>
      </c>
      <c r="D76" s="32" t="s">
        <v>120</v>
      </c>
      <c r="E76" s="11">
        <v>2</v>
      </c>
      <c r="F76" s="60" t="s">
        <v>29</v>
      </c>
      <c r="G76" s="18">
        <v>32</v>
      </c>
      <c r="H76" s="18">
        <v>2</v>
      </c>
      <c r="I76" s="78" t="s">
        <v>109</v>
      </c>
      <c r="J76" s="31"/>
      <c r="K76" s="31"/>
      <c r="L76" s="31"/>
      <c r="M76" s="78" t="s">
        <v>93</v>
      </c>
      <c r="N76" s="78"/>
      <c r="O76" s="31"/>
      <c r="P76" s="31"/>
      <c r="Q76" s="42"/>
    </row>
    <row r="77" ht="15" customHeight="1" spans="1:17">
      <c r="A77" s="61"/>
      <c r="B77" s="14"/>
      <c r="C77" s="58" t="s">
        <v>61</v>
      </c>
      <c r="D77" s="43" t="s">
        <v>121</v>
      </c>
      <c r="E77" s="11">
        <v>2</v>
      </c>
      <c r="F77" s="60" t="s">
        <v>29</v>
      </c>
      <c r="G77" s="18">
        <v>32</v>
      </c>
      <c r="H77" s="18">
        <v>2</v>
      </c>
      <c r="I77" s="78" t="s">
        <v>109</v>
      </c>
      <c r="J77" s="31"/>
      <c r="K77" s="31"/>
      <c r="L77" s="31"/>
      <c r="M77" s="31"/>
      <c r="N77" s="78"/>
      <c r="O77" s="31"/>
      <c r="P77" s="31"/>
      <c r="Q77" s="42"/>
    </row>
    <row r="78" s="54" customFormat="1" ht="28.2" customHeight="1" spans="1:18">
      <c r="A78" s="61"/>
      <c r="B78" s="99" t="s">
        <v>122</v>
      </c>
      <c r="C78" s="68" t="s">
        <v>61</v>
      </c>
      <c r="D78" s="100" t="s">
        <v>123</v>
      </c>
      <c r="E78" s="70">
        <v>24</v>
      </c>
      <c r="F78" s="71" t="s">
        <v>26</v>
      </c>
      <c r="G78" s="74">
        <v>384</v>
      </c>
      <c r="H78" s="74">
        <v>8</v>
      </c>
      <c r="I78" s="106" t="s">
        <v>124</v>
      </c>
      <c r="J78" s="107"/>
      <c r="K78" s="107"/>
      <c r="L78" s="107"/>
      <c r="M78" s="106" t="s">
        <v>125</v>
      </c>
      <c r="N78" s="106" t="s">
        <v>125</v>
      </c>
      <c r="O78" s="106" t="s">
        <v>125</v>
      </c>
      <c r="P78" s="106" t="s">
        <v>125</v>
      </c>
      <c r="Q78" s="109"/>
      <c r="R78" s="96"/>
    </row>
    <row r="79" s="54" customFormat="1" ht="28.2" customHeight="1" spans="1:18">
      <c r="A79" s="61"/>
      <c r="B79" s="101"/>
      <c r="C79" s="68" t="s">
        <v>61</v>
      </c>
      <c r="D79" s="100" t="s">
        <v>126</v>
      </c>
      <c r="E79" s="70">
        <v>24</v>
      </c>
      <c r="F79" s="71" t="s">
        <v>26</v>
      </c>
      <c r="G79" s="74">
        <v>384</v>
      </c>
      <c r="H79" s="74">
        <v>8</v>
      </c>
      <c r="I79" s="106" t="s">
        <v>124</v>
      </c>
      <c r="J79" s="107"/>
      <c r="K79" s="107"/>
      <c r="L79" s="107"/>
      <c r="M79" s="106"/>
      <c r="N79" s="106"/>
      <c r="O79" s="106"/>
      <c r="P79" s="106"/>
      <c r="Q79" s="109"/>
      <c r="R79" s="96"/>
    </row>
    <row r="80" s="54" customFormat="1" ht="33" customHeight="1" spans="1:18">
      <c r="A80" s="61"/>
      <c r="B80" s="102"/>
      <c r="C80" s="68" t="s">
        <v>61</v>
      </c>
      <c r="D80" s="103" t="s">
        <v>127</v>
      </c>
      <c r="E80" s="70">
        <v>24</v>
      </c>
      <c r="F80" s="71" t="s">
        <v>26</v>
      </c>
      <c r="G80" s="74">
        <v>384</v>
      </c>
      <c r="H80" s="74">
        <v>8</v>
      </c>
      <c r="I80" s="106" t="s">
        <v>124</v>
      </c>
      <c r="J80" s="107"/>
      <c r="K80" s="107"/>
      <c r="L80" s="107"/>
      <c r="M80" s="107"/>
      <c r="N80" s="106"/>
      <c r="O80" s="107"/>
      <c r="P80" s="107"/>
      <c r="Q80" s="109"/>
      <c r="R80" s="96"/>
    </row>
    <row r="81" ht="15" customHeight="1" spans="1:18">
      <c r="A81" s="63"/>
      <c r="B81" s="104" t="s">
        <v>128</v>
      </c>
      <c r="C81" s="9"/>
      <c r="D81" s="9"/>
      <c r="E81" s="11">
        <v>46</v>
      </c>
      <c r="F81" s="18"/>
      <c r="G81" s="18">
        <v>736</v>
      </c>
      <c r="H81" s="18">
        <v>90</v>
      </c>
      <c r="I81" s="18">
        <v>646</v>
      </c>
      <c r="J81" s="18">
        <f t="shared" ref="J81:Q81" si="4">SUM(J60:J71)</f>
        <v>0</v>
      </c>
      <c r="K81" s="18">
        <f t="shared" si="4"/>
        <v>0</v>
      </c>
      <c r="L81" s="18">
        <f t="shared" si="4"/>
        <v>2</v>
      </c>
      <c r="M81" s="18">
        <f t="shared" si="4"/>
        <v>0</v>
      </c>
      <c r="N81" s="18">
        <f t="shared" si="4"/>
        <v>2</v>
      </c>
      <c r="O81" s="18">
        <f t="shared" si="4"/>
        <v>0</v>
      </c>
      <c r="P81" s="18">
        <f t="shared" si="4"/>
        <v>2</v>
      </c>
      <c r="Q81" s="18">
        <f t="shared" si="4"/>
        <v>0</v>
      </c>
      <c r="R81" s="92" t="s">
        <v>76</v>
      </c>
    </row>
    <row r="82" ht="15" customHeight="1" spans="1:18">
      <c r="A82" s="9" t="s">
        <v>129</v>
      </c>
      <c r="B82" s="9"/>
      <c r="C82" s="9"/>
      <c r="D82" s="9"/>
      <c r="E82" s="11"/>
      <c r="F82" s="18"/>
      <c r="G82" s="105">
        <v>2058</v>
      </c>
      <c r="H82" s="18">
        <v>1224</v>
      </c>
      <c r="I82" s="18">
        <v>834</v>
      </c>
      <c r="J82" s="18">
        <f>J81+J57+J38+J30+J17</f>
        <v>15</v>
      </c>
      <c r="K82" s="18">
        <f>K81+K57+K38+K30+K17</f>
        <v>15</v>
      </c>
      <c r="L82" s="18">
        <f>L81+L57+L38+L30+L17</f>
        <v>15</v>
      </c>
      <c r="M82" s="31">
        <f>M81+M57+M38+M30+M17+M78</f>
        <v>17</v>
      </c>
      <c r="N82" s="18">
        <f>N81+N57+N38+N30+N17</f>
        <v>16</v>
      </c>
      <c r="O82" s="31">
        <f>O81+O57+O38+O30+O17+O78</f>
        <v>12</v>
      </c>
      <c r="P82" s="31">
        <f>P81+P57+P38+P30+P17+P78</f>
        <v>10</v>
      </c>
      <c r="Q82" s="18">
        <f>Q81+Q57+Q38+Q30+Q17</f>
        <v>0</v>
      </c>
      <c r="R82" s="92" t="s">
        <v>69</v>
      </c>
    </row>
    <row r="83" ht="15" customHeight="1" spans="1:17">
      <c r="A83" s="44" t="s">
        <v>130</v>
      </c>
      <c r="B83" s="9">
        <v>1</v>
      </c>
      <c r="C83" s="104" t="s">
        <v>61</v>
      </c>
      <c r="D83" s="59" t="s">
        <v>131</v>
      </c>
      <c r="E83" s="11">
        <v>1</v>
      </c>
      <c r="F83" s="60" t="s">
        <v>29</v>
      </c>
      <c r="G83" s="18">
        <v>20</v>
      </c>
      <c r="H83" s="18">
        <v>0</v>
      </c>
      <c r="I83" s="18">
        <v>20</v>
      </c>
      <c r="J83" s="9"/>
      <c r="K83" s="18"/>
      <c r="L83" s="18"/>
      <c r="M83" s="18"/>
      <c r="N83" s="18"/>
      <c r="O83" s="18" t="s">
        <v>132</v>
      </c>
      <c r="P83" s="18"/>
      <c r="Q83" s="18"/>
    </row>
    <row r="84" s="2" customFormat="1" ht="15" customHeight="1" spans="1:18">
      <c r="A84" s="45"/>
      <c r="B84" s="46">
        <v>2</v>
      </c>
      <c r="C84" s="104" t="s">
        <v>61</v>
      </c>
      <c r="D84" s="59" t="s">
        <v>133</v>
      </c>
      <c r="E84" s="11">
        <v>1</v>
      </c>
      <c r="F84" s="60" t="s">
        <v>29</v>
      </c>
      <c r="G84" s="18">
        <v>20</v>
      </c>
      <c r="H84" s="18">
        <v>0</v>
      </c>
      <c r="I84" s="18">
        <v>20</v>
      </c>
      <c r="J84" s="9"/>
      <c r="K84" s="9"/>
      <c r="L84" s="9"/>
      <c r="M84" s="9"/>
      <c r="N84" s="18" t="s">
        <v>132</v>
      </c>
      <c r="O84" s="9"/>
      <c r="P84" s="9"/>
      <c r="Q84" s="9"/>
      <c r="R84" s="24"/>
    </row>
    <row r="85" s="1" customFormat="1" ht="15" customHeight="1" spans="1:18">
      <c r="A85" s="44"/>
      <c r="B85" s="9">
        <v>3</v>
      </c>
      <c r="C85" s="9"/>
      <c r="D85" s="25" t="s">
        <v>134</v>
      </c>
      <c r="E85" s="11">
        <v>10</v>
      </c>
      <c r="F85" s="18" t="s">
        <v>29</v>
      </c>
      <c r="G85" s="18">
        <f>I85</f>
        <v>200</v>
      </c>
      <c r="H85" s="18">
        <v>0</v>
      </c>
      <c r="I85" s="9">
        <v>200</v>
      </c>
      <c r="J85" s="9"/>
      <c r="K85" s="9"/>
      <c r="L85" s="9"/>
      <c r="M85" s="9"/>
      <c r="N85" s="9"/>
      <c r="O85" s="9"/>
      <c r="P85" s="9"/>
      <c r="Q85" s="9" t="s">
        <v>135</v>
      </c>
      <c r="R85" s="93"/>
    </row>
    <row r="86" s="1" customFormat="1" ht="15" customHeight="1" spans="1:18">
      <c r="A86" s="44"/>
      <c r="B86" s="9">
        <v>4</v>
      </c>
      <c r="C86" s="9"/>
      <c r="D86" s="47" t="s">
        <v>136</v>
      </c>
      <c r="E86" s="11">
        <v>8</v>
      </c>
      <c r="F86" s="18" t="s">
        <v>29</v>
      </c>
      <c r="G86" s="18">
        <f>I86</f>
        <v>160</v>
      </c>
      <c r="H86" s="18">
        <v>0</v>
      </c>
      <c r="I86" s="9">
        <v>160</v>
      </c>
      <c r="J86" s="9"/>
      <c r="K86" s="9"/>
      <c r="L86" s="9"/>
      <c r="M86" s="9"/>
      <c r="N86" s="9"/>
      <c r="O86" s="9"/>
      <c r="P86" s="9"/>
      <c r="Q86" s="9" t="s">
        <v>137</v>
      </c>
      <c r="R86" s="93"/>
    </row>
    <row r="87" ht="15" customHeight="1" spans="1:17">
      <c r="A87" s="44"/>
      <c r="B87" s="9" t="s">
        <v>45</v>
      </c>
      <c r="C87" s="9"/>
      <c r="D87" s="9"/>
      <c r="E87" s="11">
        <f>SUM(E83:E86)</f>
        <v>20</v>
      </c>
      <c r="F87" s="9"/>
      <c r="G87" s="18">
        <f>SUM(G83:G86)</f>
        <v>400</v>
      </c>
      <c r="H87" s="18">
        <f>SUM(H83:H86)</f>
        <v>0</v>
      </c>
      <c r="I87" s="18">
        <f>SUM(I83:I86)</f>
        <v>400</v>
      </c>
      <c r="J87" s="9" t="s">
        <v>138</v>
      </c>
      <c r="K87" s="9" t="s">
        <v>138</v>
      </c>
      <c r="L87" s="9" t="s">
        <v>138</v>
      </c>
      <c r="M87" s="9" t="s">
        <v>138</v>
      </c>
      <c r="N87" s="9" t="s">
        <v>138</v>
      </c>
      <c r="O87" s="9" t="s">
        <v>138</v>
      </c>
      <c r="P87" s="9" t="s">
        <v>138</v>
      </c>
      <c r="Q87" s="9" t="s">
        <v>137</v>
      </c>
    </row>
    <row r="88" ht="15" customHeight="1" spans="1:17">
      <c r="A88" s="48" t="s">
        <v>139</v>
      </c>
      <c r="B88" s="49"/>
      <c r="C88" s="49"/>
      <c r="D88" s="26"/>
      <c r="E88" s="50">
        <f>SUM(E82+E87)</f>
        <v>20</v>
      </c>
      <c r="F88" s="42"/>
      <c r="G88" s="42">
        <f>G87+G82</f>
        <v>2458</v>
      </c>
      <c r="H88" s="42">
        <f>H87+H82</f>
        <v>1224</v>
      </c>
      <c r="I88" s="42">
        <f>I87+I82</f>
        <v>1234</v>
      </c>
      <c r="J88" s="108" t="s">
        <v>140</v>
      </c>
      <c r="K88" s="108" t="s">
        <v>141</v>
      </c>
      <c r="L88" s="108" t="s">
        <v>141</v>
      </c>
      <c r="M88" s="108" t="s">
        <v>141</v>
      </c>
      <c r="N88" s="108" t="s">
        <v>141</v>
      </c>
      <c r="O88" s="108" t="s">
        <v>141</v>
      </c>
      <c r="P88" s="108" t="s">
        <v>141</v>
      </c>
      <c r="Q88" s="108" t="s">
        <v>22</v>
      </c>
    </row>
    <row r="90" s="4" customFormat="1" ht="13.5" spans="2:18">
      <c r="B90" s="4" t="s">
        <v>142</v>
      </c>
      <c r="E90" s="4" t="s">
        <v>143</v>
      </c>
      <c r="J90" s="51"/>
      <c r="K90" s="51"/>
      <c r="L90" s="51" t="s">
        <v>144</v>
      </c>
      <c r="M90" s="51"/>
      <c r="N90" s="51"/>
      <c r="O90" s="51"/>
      <c r="P90" s="51"/>
      <c r="Q90" s="51"/>
      <c r="R90" s="110"/>
    </row>
    <row r="91" spans="9:9">
      <c r="I91" s="53"/>
    </row>
  </sheetData>
  <mergeCells count="34">
    <mergeCell ref="A1:Q1"/>
    <mergeCell ref="G2:I2"/>
    <mergeCell ref="J2:Q2"/>
    <mergeCell ref="J12:M12"/>
    <mergeCell ref="B17:D17"/>
    <mergeCell ref="B30:D30"/>
    <mergeCell ref="B38:D38"/>
    <mergeCell ref="B42:D42"/>
    <mergeCell ref="B57:D57"/>
    <mergeCell ref="B81:D81"/>
    <mergeCell ref="A82:D82"/>
    <mergeCell ref="B87:D87"/>
    <mergeCell ref="A88:D88"/>
    <mergeCell ref="A2:A4"/>
    <mergeCell ref="A5:A17"/>
    <mergeCell ref="A18:A30"/>
    <mergeCell ref="A31:A38"/>
    <mergeCell ref="A39:A42"/>
    <mergeCell ref="A43:A57"/>
    <mergeCell ref="A58:A81"/>
    <mergeCell ref="A83:A87"/>
    <mergeCell ref="B2:B4"/>
    <mergeCell ref="B49:B52"/>
    <mergeCell ref="B53:B56"/>
    <mergeCell ref="B58:B77"/>
    <mergeCell ref="B78:B80"/>
    <mergeCell ref="C2:C4"/>
    <mergeCell ref="D2:D4"/>
    <mergeCell ref="E2:E4"/>
    <mergeCell ref="F2:F4"/>
    <mergeCell ref="G3:G4"/>
    <mergeCell ref="H3:H4"/>
    <mergeCell ref="I3:I4"/>
    <mergeCell ref="R18:R19"/>
  </mergeCells>
  <pageMargins left="0.393700787401575" right="0.39370078740157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workbookViewId="0">
      <selection activeCell="G9" sqref="G9:G12"/>
    </sheetView>
  </sheetViews>
  <sheetFormatPr defaultColWidth="9" defaultRowHeight="11.25"/>
  <cols>
    <col min="1" max="2" width="5" style="5" customWidth="1"/>
    <col min="3" max="3" width="8.88333333333333" style="5" customWidth="1"/>
    <col min="4" max="4" width="15.3333333333333" style="5" customWidth="1"/>
    <col min="5" max="5" width="33.775" style="5" customWidth="1"/>
    <col min="6" max="6" width="5.44166666666667" style="6" customWidth="1"/>
    <col min="7" max="7" width="5.88333333333333" style="5" customWidth="1"/>
    <col min="8" max="10" width="4.88333333333333" style="5" customWidth="1"/>
    <col min="11" max="11" width="4.44166666666667" style="5" customWidth="1"/>
    <col min="12" max="16384" width="9" style="5"/>
  </cols>
  <sheetData>
    <row r="1" ht="22.5" customHeight="1" spans="1:10">
      <c r="A1" s="7" t="s">
        <v>145</v>
      </c>
      <c r="B1" s="7"/>
      <c r="C1" s="7"/>
      <c r="D1" s="7"/>
      <c r="E1" s="7"/>
      <c r="F1" s="8"/>
      <c r="G1" s="7"/>
      <c r="H1" s="7"/>
      <c r="I1" s="7"/>
      <c r="J1" s="7"/>
    </row>
    <row r="2" ht="15" customHeight="1" spans="1:11">
      <c r="A2" s="9" t="s">
        <v>1</v>
      </c>
      <c r="B2" s="9" t="s">
        <v>2</v>
      </c>
      <c r="C2" s="10" t="s">
        <v>146</v>
      </c>
      <c r="D2" s="9" t="s">
        <v>3</v>
      </c>
      <c r="E2" s="9" t="s">
        <v>4</v>
      </c>
      <c r="F2" s="11" t="s">
        <v>5</v>
      </c>
      <c r="G2" s="9" t="s">
        <v>6</v>
      </c>
      <c r="H2" s="9" t="s">
        <v>7</v>
      </c>
      <c r="I2" s="9"/>
      <c r="J2" s="9"/>
      <c r="K2" s="38" t="s">
        <v>147</v>
      </c>
    </row>
    <row r="3" ht="26.25" customHeight="1" spans="1:11">
      <c r="A3" s="9"/>
      <c r="B3" s="9"/>
      <c r="C3" s="12"/>
      <c r="D3" s="9"/>
      <c r="E3" s="9"/>
      <c r="F3" s="11"/>
      <c r="G3" s="9"/>
      <c r="H3" s="13" t="s">
        <v>9</v>
      </c>
      <c r="I3" s="9" t="s">
        <v>10</v>
      </c>
      <c r="J3" s="9" t="s">
        <v>11</v>
      </c>
      <c r="K3" s="39"/>
    </row>
    <row r="4" ht="15" customHeight="1" spans="1:11">
      <c r="A4" s="9"/>
      <c r="B4" s="9"/>
      <c r="C4" s="14"/>
      <c r="D4" s="9"/>
      <c r="E4" s="9"/>
      <c r="F4" s="11"/>
      <c r="G4" s="9"/>
      <c r="H4" s="13"/>
      <c r="I4" s="9"/>
      <c r="J4" s="9"/>
      <c r="K4" s="40"/>
    </row>
    <row r="5" s="1" customFormat="1" ht="15" customHeight="1" spans="1:11">
      <c r="A5" s="13" t="s">
        <v>23</v>
      </c>
      <c r="B5" s="9">
        <v>1</v>
      </c>
      <c r="C5" s="15">
        <v>201850001</v>
      </c>
      <c r="D5" s="16" t="s">
        <v>24</v>
      </c>
      <c r="E5" s="17" t="s">
        <v>25</v>
      </c>
      <c r="F5" s="11">
        <v>3</v>
      </c>
      <c r="G5" s="18" t="s">
        <v>26</v>
      </c>
      <c r="H5" s="19">
        <v>48</v>
      </c>
      <c r="I5" s="19">
        <v>48</v>
      </c>
      <c r="J5" s="19">
        <v>0</v>
      </c>
      <c r="K5" s="9">
        <v>1</v>
      </c>
    </row>
    <row r="6" s="1" customFormat="1" ht="15" customHeight="1" spans="1:11">
      <c r="A6" s="13"/>
      <c r="B6" s="9">
        <v>2</v>
      </c>
      <c r="C6" s="15">
        <v>201850002</v>
      </c>
      <c r="D6" s="20" t="s">
        <v>24</v>
      </c>
      <c r="E6" s="21" t="s">
        <v>28</v>
      </c>
      <c r="F6" s="11">
        <v>3</v>
      </c>
      <c r="G6" s="18" t="s">
        <v>29</v>
      </c>
      <c r="H6" s="19">
        <v>48</v>
      </c>
      <c r="I6" s="19">
        <v>48</v>
      </c>
      <c r="J6" s="19">
        <v>0</v>
      </c>
      <c r="K6" s="9">
        <v>2</v>
      </c>
    </row>
    <row r="7" s="1" customFormat="1" ht="15" customHeight="1" spans="1:11">
      <c r="A7" s="13"/>
      <c r="B7" s="9">
        <v>3</v>
      </c>
      <c r="C7" s="15">
        <v>201850003</v>
      </c>
      <c r="D7" s="20" t="s">
        <v>24</v>
      </c>
      <c r="E7" s="21" t="s">
        <v>30</v>
      </c>
      <c r="F7" s="11">
        <v>3</v>
      </c>
      <c r="G7" s="18" t="s">
        <v>26</v>
      </c>
      <c r="H7" s="19">
        <v>48</v>
      </c>
      <c r="I7" s="19">
        <v>48</v>
      </c>
      <c r="J7" s="19">
        <v>0</v>
      </c>
      <c r="K7" s="9">
        <v>3</v>
      </c>
    </row>
    <row r="8" s="1" customFormat="1" ht="15" customHeight="1" spans="1:11">
      <c r="A8" s="13"/>
      <c r="B8" s="9">
        <v>4</v>
      </c>
      <c r="C8" s="15">
        <v>201850004</v>
      </c>
      <c r="D8" s="20" t="s">
        <v>24</v>
      </c>
      <c r="E8" s="21" t="s">
        <v>31</v>
      </c>
      <c r="F8" s="11">
        <v>5</v>
      </c>
      <c r="G8" s="18" t="s">
        <v>26</v>
      </c>
      <c r="H8" s="19">
        <v>80</v>
      </c>
      <c r="I8" s="19">
        <v>80</v>
      </c>
      <c r="J8" s="19">
        <v>0</v>
      </c>
      <c r="K8" s="9">
        <v>4</v>
      </c>
    </row>
    <row r="9" s="1" customFormat="1" ht="15" customHeight="1" spans="1:11">
      <c r="A9" s="13"/>
      <c r="B9" s="9">
        <v>5</v>
      </c>
      <c r="C9" s="15">
        <v>201850006</v>
      </c>
      <c r="D9" s="16" t="s">
        <v>32</v>
      </c>
      <c r="E9" s="21" t="s">
        <v>33</v>
      </c>
      <c r="F9" s="11">
        <v>4</v>
      </c>
      <c r="G9" s="18" t="s">
        <v>26</v>
      </c>
      <c r="H9" s="19">
        <v>64</v>
      </c>
      <c r="I9" s="19">
        <v>64</v>
      </c>
      <c r="J9" s="19">
        <v>0</v>
      </c>
      <c r="K9" s="9">
        <v>1</v>
      </c>
    </row>
    <row r="10" s="1" customFormat="1" ht="15" customHeight="1" spans="1:11">
      <c r="A10" s="13"/>
      <c r="B10" s="9">
        <v>6</v>
      </c>
      <c r="C10" s="15">
        <v>201850007</v>
      </c>
      <c r="D10" s="16" t="s">
        <v>32</v>
      </c>
      <c r="E10" s="21" t="s">
        <v>34</v>
      </c>
      <c r="F10" s="11">
        <v>3.5</v>
      </c>
      <c r="G10" s="18" t="s">
        <v>26</v>
      </c>
      <c r="H10" s="19">
        <v>64</v>
      </c>
      <c r="I10" s="19">
        <v>48</v>
      </c>
      <c r="J10" s="19">
        <v>16</v>
      </c>
      <c r="K10" s="9">
        <v>2</v>
      </c>
    </row>
    <row r="11" s="1" customFormat="1" ht="15" customHeight="1" spans="1:11">
      <c r="A11" s="13"/>
      <c r="B11" s="9">
        <v>7</v>
      </c>
      <c r="C11" s="15">
        <v>201850008</v>
      </c>
      <c r="D11" s="16" t="s">
        <v>32</v>
      </c>
      <c r="E11" s="21" t="s">
        <v>35</v>
      </c>
      <c r="F11" s="11">
        <v>3</v>
      </c>
      <c r="G11" s="18" t="s">
        <v>26</v>
      </c>
      <c r="H11" s="19">
        <v>64</v>
      </c>
      <c r="I11" s="19">
        <v>32</v>
      </c>
      <c r="J11" s="19">
        <v>32</v>
      </c>
      <c r="K11" s="9">
        <v>3</v>
      </c>
    </row>
    <row r="12" s="1" customFormat="1" ht="15" customHeight="1" spans="1:11">
      <c r="A12" s="13"/>
      <c r="B12" s="9">
        <v>8</v>
      </c>
      <c r="C12" s="15">
        <v>201850009</v>
      </c>
      <c r="D12" s="16" t="s">
        <v>32</v>
      </c>
      <c r="E12" s="21" t="s">
        <v>56</v>
      </c>
      <c r="F12" s="11">
        <v>3</v>
      </c>
      <c r="G12" s="18" t="s">
        <v>26</v>
      </c>
      <c r="H12" s="19">
        <v>64</v>
      </c>
      <c r="I12" s="19">
        <v>32</v>
      </c>
      <c r="J12" s="19">
        <v>32</v>
      </c>
      <c r="K12" s="9">
        <v>4</v>
      </c>
    </row>
    <row r="13" s="1" customFormat="1" ht="15" customHeight="1" spans="1:11">
      <c r="A13" s="13"/>
      <c r="B13" s="9">
        <v>9</v>
      </c>
      <c r="C13" s="15">
        <v>201850011</v>
      </c>
      <c r="D13" s="20" t="s">
        <v>61</v>
      </c>
      <c r="E13" s="21" t="s">
        <v>148</v>
      </c>
      <c r="F13" s="11">
        <v>1</v>
      </c>
      <c r="G13" s="18" t="s">
        <v>29</v>
      </c>
      <c r="H13" s="19">
        <v>32</v>
      </c>
      <c r="I13" s="19">
        <v>0</v>
      </c>
      <c r="J13" s="19">
        <v>32</v>
      </c>
      <c r="K13" s="9">
        <v>1</v>
      </c>
    </row>
    <row r="14" s="1" customFormat="1" ht="15" customHeight="1" spans="1:11">
      <c r="A14" s="13"/>
      <c r="B14" s="9">
        <v>10</v>
      </c>
      <c r="C14" s="15">
        <v>201850012</v>
      </c>
      <c r="D14" s="20" t="s">
        <v>61</v>
      </c>
      <c r="E14" s="21" t="s">
        <v>149</v>
      </c>
      <c r="F14" s="11">
        <v>1</v>
      </c>
      <c r="G14" s="18" t="s">
        <v>29</v>
      </c>
      <c r="H14" s="19">
        <v>32</v>
      </c>
      <c r="I14" s="19">
        <v>0</v>
      </c>
      <c r="J14" s="19">
        <v>32</v>
      </c>
      <c r="K14" s="9">
        <v>2</v>
      </c>
    </row>
    <row r="15" s="1" customFormat="1" ht="15" customHeight="1" spans="1:11">
      <c r="A15" s="13"/>
      <c r="B15" s="9">
        <v>11</v>
      </c>
      <c r="C15" s="15">
        <v>201850013</v>
      </c>
      <c r="D15" s="20" t="s">
        <v>61</v>
      </c>
      <c r="E15" s="21" t="s">
        <v>150</v>
      </c>
      <c r="F15" s="11">
        <v>1</v>
      </c>
      <c r="G15" s="18" t="s">
        <v>29</v>
      </c>
      <c r="H15" s="19">
        <v>32</v>
      </c>
      <c r="I15" s="19">
        <v>0</v>
      </c>
      <c r="J15" s="19">
        <v>32</v>
      </c>
      <c r="K15" s="9">
        <v>3</v>
      </c>
    </row>
    <row r="16" s="1" customFormat="1" ht="15" customHeight="1" spans="1:11">
      <c r="A16" s="13"/>
      <c r="B16" s="9">
        <v>12</v>
      </c>
      <c r="C16" s="15">
        <v>201850014</v>
      </c>
      <c r="D16" s="20" t="s">
        <v>61</v>
      </c>
      <c r="E16" s="21" t="s">
        <v>151</v>
      </c>
      <c r="F16" s="11">
        <v>1</v>
      </c>
      <c r="G16" s="18" t="s">
        <v>29</v>
      </c>
      <c r="H16" s="19">
        <v>32</v>
      </c>
      <c r="I16" s="19">
        <v>0</v>
      </c>
      <c r="J16" s="19">
        <v>32</v>
      </c>
      <c r="K16" s="9">
        <v>4</v>
      </c>
    </row>
    <row r="17" s="1" customFormat="1" ht="15" customHeight="1" spans="1:11">
      <c r="A17" s="13"/>
      <c r="B17" s="9">
        <v>13</v>
      </c>
      <c r="C17" s="15">
        <v>201850005</v>
      </c>
      <c r="D17" s="16" t="s">
        <v>24</v>
      </c>
      <c r="E17" s="17" t="s">
        <v>36</v>
      </c>
      <c r="F17" s="11">
        <v>2</v>
      </c>
      <c r="G17" s="18" t="s">
        <v>29</v>
      </c>
      <c r="H17" s="19">
        <v>32</v>
      </c>
      <c r="I17" s="19">
        <v>32</v>
      </c>
      <c r="J17" s="41">
        <v>0</v>
      </c>
      <c r="K17" s="31" t="s">
        <v>152</v>
      </c>
    </row>
    <row r="18" s="1" customFormat="1" ht="15" customHeight="1" spans="1:11">
      <c r="A18" s="13"/>
      <c r="B18" s="9">
        <v>14</v>
      </c>
      <c r="C18" s="15">
        <v>201850017</v>
      </c>
      <c r="D18" s="16" t="s">
        <v>38</v>
      </c>
      <c r="E18" s="21" t="s">
        <v>39</v>
      </c>
      <c r="F18" s="11">
        <v>2</v>
      </c>
      <c r="G18" s="18" t="s">
        <v>29</v>
      </c>
      <c r="H18" s="19">
        <v>32</v>
      </c>
      <c r="I18" s="19">
        <v>32</v>
      </c>
      <c r="J18" s="19">
        <v>0</v>
      </c>
      <c r="K18" s="9"/>
    </row>
    <row r="19" s="1" customFormat="1" ht="15" customHeight="1" spans="1:11">
      <c r="A19" s="13"/>
      <c r="B19" s="9">
        <v>15</v>
      </c>
      <c r="C19" s="15">
        <v>201850018</v>
      </c>
      <c r="D19" s="20" t="s">
        <v>40</v>
      </c>
      <c r="E19" s="21" t="s">
        <v>41</v>
      </c>
      <c r="F19" s="11">
        <v>1.5</v>
      </c>
      <c r="G19" s="18" t="s">
        <v>29</v>
      </c>
      <c r="H19" s="19">
        <v>32</v>
      </c>
      <c r="I19" s="19">
        <v>16</v>
      </c>
      <c r="J19" s="19">
        <v>16</v>
      </c>
      <c r="K19" s="9"/>
    </row>
    <row r="20" s="1" customFormat="1" ht="15" customHeight="1" spans="1:11">
      <c r="A20" s="13"/>
      <c r="B20" s="9">
        <v>16</v>
      </c>
      <c r="C20" s="15">
        <v>201850019</v>
      </c>
      <c r="D20" s="16" t="s">
        <v>42</v>
      </c>
      <c r="E20" s="21" t="s">
        <v>43</v>
      </c>
      <c r="F20" s="11">
        <v>1.5</v>
      </c>
      <c r="G20" s="18" t="s">
        <v>29</v>
      </c>
      <c r="H20" s="19">
        <v>32</v>
      </c>
      <c r="I20" s="19">
        <v>16</v>
      </c>
      <c r="J20" s="19">
        <v>16</v>
      </c>
      <c r="K20" s="9"/>
    </row>
    <row r="21" s="1" customFormat="1" ht="15" customHeight="1" spans="1:11">
      <c r="A21" s="13"/>
      <c r="B21" s="9">
        <v>17</v>
      </c>
      <c r="C21" s="15">
        <v>201850020</v>
      </c>
      <c r="D21" s="16" t="s">
        <v>42</v>
      </c>
      <c r="E21" s="17" t="s">
        <v>44</v>
      </c>
      <c r="F21" s="11">
        <v>1.5</v>
      </c>
      <c r="G21" s="18" t="s">
        <v>29</v>
      </c>
      <c r="H21" s="19">
        <v>32</v>
      </c>
      <c r="I21" s="19">
        <v>16</v>
      </c>
      <c r="J21" s="19">
        <v>16</v>
      </c>
      <c r="K21" s="9"/>
    </row>
    <row r="22" ht="15" customHeight="1" spans="1:11">
      <c r="A22" s="13"/>
      <c r="B22" s="9" t="s">
        <v>45</v>
      </c>
      <c r="C22" s="9"/>
      <c r="D22" s="9"/>
      <c r="E22" s="9"/>
      <c r="F22" s="11">
        <f>SUM(F5:F21)</f>
        <v>40</v>
      </c>
      <c r="G22" s="18"/>
      <c r="H22" s="18">
        <f>SUM(H5:H21)</f>
        <v>768</v>
      </c>
      <c r="I22" s="18">
        <f t="shared" ref="I22:J22" si="0">SUM(I5:I21)</f>
        <v>512</v>
      </c>
      <c r="J22" s="18">
        <f t="shared" si="0"/>
        <v>256</v>
      </c>
      <c r="K22" s="42"/>
    </row>
    <row r="23" ht="15" customHeight="1" spans="1:11">
      <c r="A23" s="13" t="s">
        <v>46</v>
      </c>
      <c r="B23" s="9">
        <v>1</v>
      </c>
      <c r="C23" s="22">
        <v>201850021</v>
      </c>
      <c r="D23" s="20" t="s">
        <v>24</v>
      </c>
      <c r="E23" s="21" t="s">
        <v>47</v>
      </c>
      <c r="F23" s="11">
        <v>2</v>
      </c>
      <c r="G23" s="18" t="s">
        <v>29</v>
      </c>
      <c r="H23" s="18">
        <v>32</v>
      </c>
      <c r="I23" s="18">
        <v>32</v>
      </c>
      <c r="J23" s="18">
        <v>0</v>
      </c>
      <c r="K23" s="42"/>
    </row>
    <row r="24" ht="15" customHeight="1" spans="1:11">
      <c r="A24" s="13"/>
      <c r="B24" s="9">
        <v>2</v>
      </c>
      <c r="C24" s="22">
        <v>201850010</v>
      </c>
      <c r="D24" s="16" t="s">
        <v>32</v>
      </c>
      <c r="E24" s="21" t="s">
        <v>49</v>
      </c>
      <c r="F24" s="11">
        <v>1.5</v>
      </c>
      <c r="G24" s="18" t="s">
        <v>29</v>
      </c>
      <c r="H24" s="18">
        <v>32</v>
      </c>
      <c r="I24" s="18">
        <v>16</v>
      </c>
      <c r="J24" s="18">
        <v>16</v>
      </c>
      <c r="K24" s="42"/>
    </row>
    <row r="25" ht="15" customHeight="1" spans="1:11">
      <c r="A25" s="13"/>
      <c r="B25" s="9">
        <v>3</v>
      </c>
      <c r="C25" s="22">
        <v>201850015</v>
      </c>
      <c r="D25" s="20" t="s">
        <v>61</v>
      </c>
      <c r="E25" s="21" t="s">
        <v>153</v>
      </c>
      <c r="F25" s="11">
        <v>1</v>
      </c>
      <c r="G25" s="18" t="s">
        <v>29</v>
      </c>
      <c r="H25" s="19">
        <v>32</v>
      </c>
      <c r="I25" s="19">
        <v>0</v>
      </c>
      <c r="J25" s="19">
        <v>32</v>
      </c>
      <c r="K25" s="42"/>
    </row>
    <row r="26" ht="15" customHeight="1" spans="1:11">
      <c r="A26" s="13"/>
      <c r="B26" s="9">
        <v>4</v>
      </c>
      <c r="C26" s="22">
        <v>201850016</v>
      </c>
      <c r="D26" s="20" t="s">
        <v>61</v>
      </c>
      <c r="E26" s="21" t="s">
        <v>154</v>
      </c>
      <c r="F26" s="11">
        <v>1</v>
      </c>
      <c r="G26" s="18" t="s">
        <v>29</v>
      </c>
      <c r="H26" s="19">
        <v>32</v>
      </c>
      <c r="I26" s="19">
        <v>0</v>
      </c>
      <c r="J26" s="19">
        <v>32</v>
      </c>
      <c r="K26" s="42"/>
    </row>
    <row r="27" ht="15" customHeight="1" spans="1:11">
      <c r="A27" s="13"/>
      <c r="B27" s="9">
        <v>5</v>
      </c>
      <c r="C27" s="22">
        <v>201850022</v>
      </c>
      <c r="D27" s="23" t="s">
        <v>50</v>
      </c>
      <c r="E27" s="24" t="s">
        <v>51</v>
      </c>
      <c r="F27" s="11">
        <v>1.5</v>
      </c>
      <c r="G27" s="18" t="s">
        <v>29</v>
      </c>
      <c r="H27" s="18">
        <v>32</v>
      </c>
      <c r="I27" s="18">
        <v>16</v>
      </c>
      <c r="J27" s="18">
        <v>16</v>
      </c>
      <c r="K27" s="42"/>
    </row>
    <row r="28" ht="15" customHeight="1" spans="1:11">
      <c r="A28" s="13"/>
      <c r="B28" s="9">
        <v>6</v>
      </c>
      <c r="C28" s="22">
        <v>201850023</v>
      </c>
      <c r="D28" s="20" t="s">
        <v>50</v>
      </c>
      <c r="E28" s="21" t="s">
        <v>52</v>
      </c>
      <c r="F28" s="11">
        <v>1.5</v>
      </c>
      <c r="G28" s="18" t="s">
        <v>29</v>
      </c>
      <c r="H28" s="18">
        <v>32</v>
      </c>
      <c r="I28" s="18">
        <v>16</v>
      </c>
      <c r="J28" s="18">
        <v>16</v>
      </c>
      <c r="K28" s="42"/>
    </row>
    <row r="29" ht="15" customHeight="1" spans="1:11">
      <c r="A29" s="13"/>
      <c r="B29" s="9">
        <v>7</v>
      </c>
      <c r="C29" s="22">
        <v>201850024</v>
      </c>
      <c r="D29" s="20" t="s">
        <v>53</v>
      </c>
      <c r="E29" s="21" t="s">
        <v>57</v>
      </c>
      <c r="F29" s="11">
        <v>3</v>
      </c>
      <c r="G29" s="18" t="s">
        <v>29</v>
      </c>
      <c r="H29" s="18">
        <v>64</v>
      </c>
      <c r="I29" s="18">
        <v>32</v>
      </c>
      <c r="J29" s="18">
        <v>32</v>
      </c>
      <c r="K29" s="42">
        <v>1</v>
      </c>
    </row>
    <row r="30" ht="15" customHeight="1" spans="1:11">
      <c r="A30" s="13"/>
      <c r="B30" s="9">
        <v>8</v>
      </c>
      <c r="C30" s="22">
        <v>201850025</v>
      </c>
      <c r="D30" s="20" t="s">
        <v>53</v>
      </c>
      <c r="E30" s="21" t="s">
        <v>54</v>
      </c>
      <c r="F30" s="11">
        <v>3</v>
      </c>
      <c r="G30" s="18" t="s">
        <v>29</v>
      </c>
      <c r="H30" s="18">
        <v>64</v>
      </c>
      <c r="I30" s="18">
        <v>32</v>
      </c>
      <c r="J30" s="18">
        <v>32</v>
      </c>
      <c r="K30" s="42"/>
    </row>
    <row r="31" ht="15" customHeight="1" spans="1:11">
      <c r="A31" s="13"/>
      <c r="B31" s="9">
        <v>9</v>
      </c>
      <c r="C31" s="22">
        <v>201850026</v>
      </c>
      <c r="D31" s="16" t="s">
        <v>40</v>
      </c>
      <c r="E31" s="17" t="s">
        <v>55</v>
      </c>
      <c r="F31" s="11">
        <v>1.5</v>
      </c>
      <c r="G31" s="18" t="s">
        <v>29</v>
      </c>
      <c r="H31" s="18">
        <v>32</v>
      </c>
      <c r="I31" s="18">
        <v>16</v>
      </c>
      <c r="J31" s="18">
        <v>16</v>
      </c>
      <c r="K31" s="42"/>
    </row>
    <row r="32" ht="15" customHeight="1" spans="1:11">
      <c r="A32" s="13"/>
      <c r="B32" s="9" t="s">
        <v>155</v>
      </c>
      <c r="C32" s="9"/>
      <c r="D32" s="9"/>
      <c r="E32" s="9"/>
      <c r="F32" s="11">
        <f>SUM(F23:F31)</f>
        <v>16</v>
      </c>
      <c r="G32" s="9"/>
      <c r="H32" s="9">
        <v>96</v>
      </c>
      <c r="I32" s="9">
        <v>64</v>
      </c>
      <c r="J32" s="18">
        <v>32</v>
      </c>
      <c r="K32" s="42"/>
    </row>
    <row r="33" ht="15" customHeight="1" spans="1:11">
      <c r="A33" s="13" t="s">
        <v>60</v>
      </c>
      <c r="B33" s="9">
        <v>1</v>
      </c>
      <c r="C33" s="15">
        <v>201850329</v>
      </c>
      <c r="D33" s="23" t="s">
        <v>156</v>
      </c>
      <c r="E33" s="25" t="s">
        <v>157</v>
      </c>
      <c r="F33" s="11">
        <v>4</v>
      </c>
      <c r="G33" s="18" t="s">
        <v>29</v>
      </c>
      <c r="H33" s="9">
        <v>96</v>
      </c>
      <c r="I33" s="9">
        <v>32</v>
      </c>
      <c r="J33" s="9">
        <v>64</v>
      </c>
      <c r="K33" s="42">
        <v>1</v>
      </c>
    </row>
    <row r="34" ht="15" customHeight="1" spans="1:11">
      <c r="A34" s="13"/>
      <c r="B34" s="9">
        <v>2</v>
      </c>
      <c r="C34" s="15">
        <v>201850379</v>
      </c>
      <c r="D34" s="23" t="s">
        <v>158</v>
      </c>
      <c r="E34" s="25" t="s">
        <v>159</v>
      </c>
      <c r="F34" s="11">
        <v>2</v>
      </c>
      <c r="G34" s="18" t="s">
        <v>26</v>
      </c>
      <c r="H34" s="18">
        <v>32</v>
      </c>
      <c r="I34" s="18">
        <v>32</v>
      </c>
      <c r="J34" s="18">
        <v>0</v>
      </c>
      <c r="K34" s="42">
        <v>1</v>
      </c>
    </row>
    <row r="35" ht="15" customHeight="1" spans="1:11">
      <c r="A35" s="13"/>
      <c r="B35" s="9">
        <v>3</v>
      </c>
      <c r="C35" s="15">
        <v>201850359</v>
      </c>
      <c r="D35" s="23" t="s">
        <v>158</v>
      </c>
      <c r="E35" s="25" t="s">
        <v>160</v>
      </c>
      <c r="F35" s="11">
        <v>1.5</v>
      </c>
      <c r="G35" s="18" t="s">
        <v>26</v>
      </c>
      <c r="H35" s="18">
        <v>32</v>
      </c>
      <c r="I35" s="18">
        <v>24</v>
      </c>
      <c r="J35" s="18">
        <v>8</v>
      </c>
      <c r="K35" s="42">
        <v>1</v>
      </c>
    </row>
    <row r="36" ht="15" customHeight="1" spans="1:11">
      <c r="A36" s="13"/>
      <c r="B36" s="9">
        <v>4</v>
      </c>
      <c r="C36" s="15">
        <v>201850283</v>
      </c>
      <c r="D36" s="23" t="s">
        <v>158</v>
      </c>
      <c r="E36" s="25" t="s">
        <v>161</v>
      </c>
      <c r="F36" s="11">
        <v>1.5</v>
      </c>
      <c r="G36" s="18" t="s">
        <v>26</v>
      </c>
      <c r="H36" s="18">
        <v>36</v>
      </c>
      <c r="I36" s="18">
        <v>28</v>
      </c>
      <c r="J36" s="18">
        <v>8</v>
      </c>
      <c r="K36" s="42">
        <v>2</v>
      </c>
    </row>
    <row r="37" ht="15" customHeight="1" spans="1:11">
      <c r="A37" s="13"/>
      <c r="B37" s="9">
        <v>5</v>
      </c>
      <c r="C37" s="15">
        <v>201850308</v>
      </c>
      <c r="D37" s="26" t="s">
        <v>156</v>
      </c>
      <c r="E37" s="27" t="s">
        <v>162</v>
      </c>
      <c r="F37" s="11">
        <v>3</v>
      </c>
      <c r="G37" s="9" t="s">
        <v>29</v>
      </c>
      <c r="H37" s="9">
        <v>72</v>
      </c>
      <c r="I37" s="41">
        <v>36</v>
      </c>
      <c r="J37" s="41">
        <v>36</v>
      </c>
      <c r="K37" s="42">
        <v>2</v>
      </c>
    </row>
    <row r="38" ht="15" customHeight="1" spans="1:11">
      <c r="A38" s="13"/>
      <c r="B38" s="9">
        <v>6</v>
      </c>
      <c r="C38" s="15">
        <v>201850385</v>
      </c>
      <c r="D38" s="23" t="s">
        <v>158</v>
      </c>
      <c r="E38" s="25" t="s">
        <v>163</v>
      </c>
      <c r="F38" s="11">
        <v>2</v>
      </c>
      <c r="G38" s="28" t="s">
        <v>26</v>
      </c>
      <c r="H38" s="28">
        <v>36</v>
      </c>
      <c r="I38" s="28">
        <v>30</v>
      </c>
      <c r="J38" s="28">
        <v>6</v>
      </c>
      <c r="K38" s="42">
        <v>2</v>
      </c>
    </row>
    <row r="39" ht="15" customHeight="1" spans="1:11">
      <c r="A39" s="13"/>
      <c r="B39" s="9">
        <v>7</v>
      </c>
      <c r="C39" s="15">
        <v>201850376</v>
      </c>
      <c r="D39" s="23" t="s">
        <v>158</v>
      </c>
      <c r="E39" s="27" t="s">
        <v>164</v>
      </c>
      <c r="F39" s="11">
        <v>2</v>
      </c>
      <c r="G39" s="18" t="s">
        <v>26</v>
      </c>
      <c r="H39" s="18">
        <v>36</v>
      </c>
      <c r="I39" s="18">
        <v>30</v>
      </c>
      <c r="J39" s="18">
        <v>6</v>
      </c>
      <c r="K39" s="42">
        <v>2</v>
      </c>
    </row>
    <row r="40" ht="15" customHeight="1" spans="1:11">
      <c r="A40" s="13"/>
      <c r="B40" s="9">
        <v>8</v>
      </c>
      <c r="C40" s="15">
        <v>201850353</v>
      </c>
      <c r="D40" s="23" t="s">
        <v>158</v>
      </c>
      <c r="E40" s="27" t="s">
        <v>165</v>
      </c>
      <c r="F40" s="11">
        <v>1.5</v>
      </c>
      <c r="G40" s="18" t="s">
        <v>26</v>
      </c>
      <c r="H40" s="18">
        <v>32</v>
      </c>
      <c r="I40" s="18">
        <v>24</v>
      </c>
      <c r="J40" s="18">
        <v>8</v>
      </c>
      <c r="K40" s="42">
        <v>3</v>
      </c>
    </row>
    <row r="41" ht="15" customHeight="1" spans="1:11">
      <c r="A41" s="13"/>
      <c r="B41" s="9">
        <v>9</v>
      </c>
      <c r="C41" s="15">
        <v>201850348</v>
      </c>
      <c r="D41" s="23" t="s">
        <v>158</v>
      </c>
      <c r="E41" s="27" t="s">
        <v>166</v>
      </c>
      <c r="F41" s="11">
        <v>1.5</v>
      </c>
      <c r="G41" s="28" t="s">
        <v>29</v>
      </c>
      <c r="H41" s="28">
        <v>28</v>
      </c>
      <c r="I41" s="28">
        <v>28</v>
      </c>
      <c r="J41" s="28">
        <v>0</v>
      </c>
      <c r="K41" s="42">
        <v>7</v>
      </c>
    </row>
    <row r="42" ht="15" customHeight="1" spans="1:11">
      <c r="A42" s="13"/>
      <c r="B42" s="9">
        <v>10</v>
      </c>
      <c r="C42" s="15">
        <v>201850297</v>
      </c>
      <c r="D42" s="23" t="s">
        <v>158</v>
      </c>
      <c r="E42" s="27" t="s">
        <v>167</v>
      </c>
      <c r="F42" s="11">
        <v>1.5</v>
      </c>
      <c r="G42" s="18" t="s">
        <v>29</v>
      </c>
      <c r="H42" s="18">
        <v>28</v>
      </c>
      <c r="I42" s="18">
        <v>28</v>
      </c>
      <c r="J42" s="18">
        <v>0</v>
      </c>
      <c r="K42" s="42">
        <v>7</v>
      </c>
    </row>
    <row r="43" ht="15" customHeight="1" spans="1:11">
      <c r="A43" s="13"/>
      <c r="B43" s="9">
        <v>11</v>
      </c>
      <c r="C43" s="15">
        <v>201850392</v>
      </c>
      <c r="D43" s="23" t="s">
        <v>158</v>
      </c>
      <c r="E43" s="25" t="s">
        <v>168</v>
      </c>
      <c r="F43" s="11">
        <v>1.5</v>
      </c>
      <c r="G43" s="18" t="s">
        <v>29</v>
      </c>
      <c r="H43" s="18">
        <v>28</v>
      </c>
      <c r="I43" s="18">
        <v>28</v>
      </c>
      <c r="J43" s="18">
        <v>0</v>
      </c>
      <c r="K43" s="42">
        <v>7</v>
      </c>
    </row>
    <row r="44" ht="15" customHeight="1" spans="1:11">
      <c r="A44" s="13"/>
      <c r="B44" s="9" t="s">
        <v>45</v>
      </c>
      <c r="C44" s="9"/>
      <c r="D44" s="9"/>
      <c r="E44" s="9"/>
      <c r="F44" s="29">
        <f>SUM(F33:F43)</f>
        <v>22</v>
      </c>
      <c r="G44" s="29"/>
      <c r="H44" s="30">
        <f>SUM(H33:H43)</f>
        <v>456</v>
      </c>
      <c r="I44" s="30">
        <f t="shared" ref="I44:J44" si="1">SUM(I33:I43)</f>
        <v>320</v>
      </c>
      <c r="J44" s="30">
        <f t="shared" si="1"/>
        <v>136</v>
      </c>
      <c r="K44" s="42"/>
    </row>
    <row r="45" ht="15" customHeight="1" spans="1:11">
      <c r="A45" s="13" t="s">
        <v>77</v>
      </c>
      <c r="B45" s="31">
        <v>1</v>
      </c>
      <c r="C45" s="15">
        <v>201850341</v>
      </c>
      <c r="D45" s="23" t="s">
        <v>158</v>
      </c>
      <c r="E45" s="32" t="s">
        <v>169</v>
      </c>
      <c r="F45" s="11">
        <v>1.5</v>
      </c>
      <c r="G45" s="31" t="s">
        <v>26</v>
      </c>
      <c r="H45" s="31">
        <v>32</v>
      </c>
      <c r="I45" s="31">
        <v>24</v>
      </c>
      <c r="J45" s="31">
        <v>8</v>
      </c>
      <c r="K45" s="42">
        <v>3</v>
      </c>
    </row>
    <row r="46" ht="15" customHeight="1" spans="1:11">
      <c r="A46" s="13"/>
      <c r="B46" s="31">
        <v>2</v>
      </c>
      <c r="C46" s="15">
        <v>201850380</v>
      </c>
      <c r="D46" s="23" t="s">
        <v>158</v>
      </c>
      <c r="E46" s="25" t="s">
        <v>170</v>
      </c>
      <c r="F46" s="11">
        <v>1.5</v>
      </c>
      <c r="G46" s="18" t="s">
        <v>26</v>
      </c>
      <c r="H46" s="18">
        <v>32</v>
      </c>
      <c r="I46" s="18">
        <v>24</v>
      </c>
      <c r="J46" s="18">
        <v>8</v>
      </c>
      <c r="K46" s="42">
        <v>3</v>
      </c>
    </row>
    <row r="47" ht="15" customHeight="1" spans="1:11">
      <c r="A47" s="13"/>
      <c r="B47" s="31">
        <v>3</v>
      </c>
      <c r="C47" s="15">
        <v>201850361</v>
      </c>
      <c r="D47" s="23" t="s">
        <v>158</v>
      </c>
      <c r="E47" s="25" t="s">
        <v>171</v>
      </c>
      <c r="F47" s="11">
        <v>2</v>
      </c>
      <c r="G47" s="18" t="s">
        <v>26</v>
      </c>
      <c r="H47" s="18">
        <v>32</v>
      </c>
      <c r="I47" s="18">
        <v>32</v>
      </c>
      <c r="J47" s="18">
        <v>0</v>
      </c>
      <c r="K47" s="42">
        <v>3</v>
      </c>
    </row>
    <row r="48" ht="15" customHeight="1" spans="1:11">
      <c r="A48" s="13"/>
      <c r="B48" s="31">
        <v>4</v>
      </c>
      <c r="C48" s="15">
        <v>201850349</v>
      </c>
      <c r="D48" s="23" t="s">
        <v>158</v>
      </c>
      <c r="E48" s="32" t="s">
        <v>172</v>
      </c>
      <c r="F48" s="11">
        <v>2</v>
      </c>
      <c r="G48" s="31" t="s">
        <v>29</v>
      </c>
      <c r="H48" s="33">
        <v>32</v>
      </c>
      <c r="I48" s="18">
        <v>32</v>
      </c>
      <c r="J48" s="34" t="s">
        <v>81</v>
      </c>
      <c r="K48" s="42">
        <v>3</v>
      </c>
    </row>
    <row r="49" ht="15" customHeight="1" spans="1:11">
      <c r="A49" s="13"/>
      <c r="B49" s="31">
        <v>5</v>
      </c>
      <c r="C49" s="15">
        <v>201850356</v>
      </c>
      <c r="D49" s="23" t="s">
        <v>158</v>
      </c>
      <c r="E49" s="32" t="s">
        <v>173</v>
      </c>
      <c r="F49" s="11">
        <v>3</v>
      </c>
      <c r="G49" s="31" t="s">
        <v>26</v>
      </c>
      <c r="H49" s="33">
        <v>60</v>
      </c>
      <c r="I49" s="18">
        <v>30</v>
      </c>
      <c r="J49" s="33">
        <v>30</v>
      </c>
      <c r="K49" s="42">
        <v>6</v>
      </c>
    </row>
    <row r="50" ht="15" customHeight="1" spans="1:11">
      <c r="A50" s="13"/>
      <c r="B50" s="31">
        <v>6</v>
      </c>
      <c r="C50" s="15">
        <v>201850284</v>
      </c>
      <c r="D50" s="23" t="s">
        <v>158</v>
      </c>
      <c r="E50" s="25" t="s">
        <v>174</v>
      </c>
      <c r="F50" s="11">
        <v>1.5</v>
      </c>
      <c r="G50" s="18" t="s">
        <v>26</v>
      </c>
      <c r="H50" s="33">
        <v>28</v>
      </c>
      <c r="I50" s="18">
        <v>20</v>
      </c>
      <c r="J50" s="33">
        <v>8</v>
      </c>
      <c r="K50" s="42">
        <v>5</v>
      </c>
    </row>
    <row r="51" ht="15" customHeight="1" spans="1:11">
      <c r="A51" s="13"/>
      <c r="B51" s="31">
        <v>7</v>
      </c>
      <c r="C51" s="15">
        <v>201850383</v>
      </c>
      <c r="D51" s="23" t="s">
        <v>158</v>
      </c>
      <c r="E51" s="25" t="s">
        <v>175</v>
      </c>
      <c r="F51" s="11">
        <v>1.5</v>
      </c>
      <c r="G51" s="18" t="s">
        <v>26</v>
      </c>
      <c r="H51" s="33">
        <v>28</v>
      </c>
      <c r="I51" s="18">
        <v>20</v>
      </c>
      <c r="J51" s="33">
        <v>8</v>
      </c>
      <c r="K51" s="42">
        <v>5</v>
      </c>
    </row>
    <row r="52" ht="15" customHeight="1" spans="1:11">
      <c r="A52" s="13"/>
      <c r="B52" s="31">
        <v>8</v>
      </c>
      <c r="C52" s="15">
        <v>201850355</v>
      </c>
      <c r="D52" s="23" t="s">
        <v>158</v>
      </c>
      <c r="E52" s="32" t="s">
        <v>176</v>
      </c>
      <c r="F52" s="11">
        <v>2</v>
      </c>
      <c r="G52" s="31" t="s">
        <v>29</v>
      </c>
      <c r="H52" s="33">
        <v>56</v>
      </c>
      <c r="I52" s="18">
        <v>6</v>
      </c>
      <c r="J52" s="33">
        <v>50</v>
      </c>
      <c r="K52" s="42">
        <v>5</v>
      </c>
    </row>
    <row r="53" ht="15" customHeight="1" spans="1:11">
      <c r="A53" s="13"/>
      <c r="B53" s="31">
        <v>9</v>
      </c>
      <c r="C53" s="15">
        <v>201850370</v>
      </c>
      <c r="D53" s="23" t="s">
        <v>158</v>
      </c>
      <c r="E53" s="32" t="s">
        <v>177</v>
      </c>
      <c r="F53" s="11">
        <v>3</v>
      </c>
      <c r="G53" s="31" t="s">
        <v>26</v>
      </c>
      <c r="H53" s="34">
        <v>56</v>
      </c>
      <c r="I53" s="31">
        <v>28</v>
      </c>
      <c r="J53" s="34">
        <v>28</v>
      </c>
      <c r="K53" s="42">
        <v>5</v>
      </c>
    </row>
    <row r="54" ht="15" customHeight="1" spans="1:11">
      <c r="A54" s="13"/>
      <c r="B54" s="31">
        <v>10</v>
      </c>
      <c r="C54" s="15">
        <v>201850354</v>
      </c>
      <c r="D54" s="23" t="s">
        <v>158</v>
      </c>
      <c r="E54" s="25" t="s">
        <v>178</v>
      </c>
      <c r="F54" s="11">
        <v>1.5</v>
      </c>
      <c r="G54" s="18" t="s">
        <v>26</v>
      </c>
      <c r="H54" s="33">
        <v>32</v>
      </c>
      <c r="I54" s="18">
        <v>24</v>
      </c>
      <c r="J54" s="33">
        <v>8</v>
      </c>
      <c r="K54" s="42">
        <v>4</v>
      </c>
    </row>
    <row r="55" ht="15" customHeight="1" spans="1:11">
      <c r="A55" s="13"/>
      <c r="B55" s="31">
        <v>11</v>
      </c>
      <c r="C55" s="15">
        <v>201850375</v>
      </c>
      <c r="D55" s="23" t="s">
        <v>158</v>
      </c>
      <c r="E55" s="35" t="s">
        <v>179</v>
      </c>
      <c r="F55" s="11">
        <v>1.5</v>
      </c>
      <c r="G55" s="31" t="s">
        <v>29</v>
      </c>
      <c r="H55" s="34">
        <v>28</v>
      </c>
      <c r="I55" s="31">
        <v>20</v>
      </c>
      <c r="J55" s="34">
        <v>8</v>
      </c>
      <c r="K55" s="42">
        <v>5</v>
      </c>
    </row>
    <row r="56" ht="15" customHeight="1" spans="1:11">
      <c r="A56" s="13"/>
      <c r="B56" s="31">
        <v>12</v>
      </c>
      <c r="C56" s="15">
        <v>201850282</v>
      </c>
      <c r="D56" s="23" t="s">
        <v>158</v>
      </c>
      <c r="E56" s="25" t="s">
        <v>180</v>
      </c>
      <c r="F56" s="11">
        <v>3.5</v>
      </c>
      <c r="G56" s="18" t="s">
        <v>26</v>
      </c>
      <c r="H56" s="23">
        <v>56</v>
      </c>
      <c r="I56" s="9">
        <v>48</v>
      </c>
      <c r="J56" s="23">
        <v>8</v>
      </c>
      <c r="K56" s="42">
        <v>6</v>
      </c>
    </row>
    <row r="57" ht="15" customHeight="1" spans="1:11">
      <c r="A57" s="13"/>
      <c r="B57" s="31">
        <v>13</v>
      </c>
      <c r="C57" s="15">
        <v>201850352</v>
      </c>
      <c r="D57" s="23" t="s">
        <v>158</v>
      </c>
      <c r="E57" s="25" t="s">
        <v>181</v>
      </c>
      <c r="F57" s="11">
        <v>3.5</v>
      </c>
      <c r="G57" s="9" t="s">
        <v>26</v>
      </c>
      <c r="H57" s="23">
        <v>64</v>
      </c>
      <c r="I57" s="9">
        <v>56</v>
      </c>
      <c r="J57" s="23">
        <v>8</v>
      </c>
      <c r="K57" s="42">
        <v>4</v>
      </c>
    </row>
    <row r="58" ht="15" customHeight="1" spans="1:11">
      <c r="A58" s="13"/>
      <c r="B58" s="31">
        <v>14</v>
      </c>
      <c r="C58" s="15">
        <v>201850381</v>
      </c>
      <c r="D58" s="23" t="s">
        <v>158</v>
      </c>
      <c r="E58" s="25" t="s">
        <v>182</v>
      </c>
      <c r="F58" s="11">
        <v>1.5</v>
      </c>
      <c r="G58" s="18" t="s">
        <v>26</v>
      </c>
      <c r="H58" s="33">
        <v>28</v>
      </c>
      <c r="I58" s="18">
        <v>20</v>
      </c>
      <c r="J58" s="33">
        <v>8</v>
      </c>
      <c r="K58" s="42">
        <v>6</v>
      </c>
    </row>
    <row r="59" ht="15" customHeight="1" spans="1:11">
      <c r="A59" s="13"/>
      <c r="B59" s="31">
        <v>15</v>
      </c>
      <c r="C59" s="15">
        <v>201850360</v>
      </c>
      <c r="D59" s="23" t="s">
        <v>158</v>
      </c>
      <c r="E59" s="32" t="s">
        <v>183</v>
      </c>
      <c r="F59" s="11">
        <v>3</v>
      </c>
      <c r="G59" s="31" t="s">
        <v>26</v>
      </c>
      <c r="H59" s="34">
        <v>56</v>
      </c>
      <c r="I59" s="31">
        <v>28</v>
      </c>
      <c r="J59" s="34">
        <v>28</v>
      </c>
      <c r="K59" s="42">
        <v>6</v>
      </c>
    </row>
    <row r="60" ht="15" customHeight="1" spans="1:11">
      <c r="A60" s="13"/>
      <c r="B60" s="31">
        <v>16</v>
      </c>
      <c r="C60" s="15">
        <v>201850378</v>
      </c>
      <c r="D60" s="23" t="s">
        <v>158</v>
      </c>
      <c r="E60" s="25" t="s">
        <v>184</v>
      </c>
      <c r="F60" s="11">
        <v>1.5</v>
      </c>
      <c r="G60" s="9" t="s">
        <v>26</v>
      </c>
      <c r="H60" s="23">
        <v>28</v>
      </c>
      <c r="I60" s="9">
        <v>20</v>
      </c>
      <c r="J60" s="23">
        <v>8</v>
      </c>
      <c r="K60" s="42">
        <v>7</v>
      </c>
    </row>
    <row r="61" ht="14.1" customHeight="1" spans="1:11">
      <c r="A61" s="13"/>
      <c r="B61" s="9" t="s">
        <v>45</v>
      </c>
      <c r="C61" s="9"/>
      <c r="D61" s="9"/>
      <c r="E61" s="9"/>
      <c r="F61" s="29">
        <f>SUM(F45:F60)</f>
        <v>34</v>
      </c>
      <c r="G61" s="36"/>
      <c r="H61" s="30">
        <f>SUM(H45:H60)</f>
        <v>648</v>
      </c>
      <c r="I61" s="30">
        <f t="shared" ref="I61:J61" si="2">SUM(I45:I60)</f>
        <v>432</v>
      </c>
      <c r="J61" s="30">
        <f t="shared" si="2"/>
        <v>216</v>
      </c>
      <c r="K61" s="42"/>
    </row>
    <row r="62" ht="15" customHeight="1" spans="1:11">
      <c r="A62" s="13" t="s">
        <v>99</v>
      </c>
      <c r="B62" s="9">
        <v>1</v>
      </c>
      <c r="C62" s="15">
        <v>201850358</v>
      </c>
      <c r="D62" s="23" t="s">
        <v>158</v>
      </c>
      <c r="E62" s="25" t="s">
        <v>185</v>
      </c>
      <c r="F62" s="11">
        <v>1.5</v>
      </c>
      <c r="G62" s="18" t="s">
        <v>29</v>
      </c>
      <c r="H62" s="18">
        <v>32</v>
      </c>
      <c r="I62" s="18">
        <v>16</v>
      </c>
      <c r="J62" s="18">
        <v>16</v>
      </c>
      <c r="K62" s="42">
        <v>3</v>
      </c>
    </row>
    <row r="63" ht="15" customHeight="1" spans="1:11">
      <c r="A63" s="13"/>
      <c r="B63" s="37">
        <v>2</v>
      </c>
      <c r="C63" s="15">
        <v>201850387</v>
      </c>
      <c r="D63" s="23" t="s">
        <v>158</v>
      </c>
      <c r="E63" s="25" t="s">
        <v>186</v>
      </c>
      <c r="F63" s="11">
        <v>1.5</v>
      </c>
      <c r="G63" s="18" t="s">
        <v>29</v>
      </c>
      <c r="H63" s="18">
        <v>32</v>
      </c>
      <c r="I63" s="18">
        <v>8</v>
      </c>
      <c r="J63" s="18">
        <v>24</v>
      </c>
      <c r="K63" s="42">
        <v>4</v>
      </c>
    </row>
    <row r="64" ht="15" customHeight="1" spans="1:11">
      <c r="A64" s="13"/>
      <c r="B64" s="9">
        <v>3</v>
      </c>
      <c r="C64" s="15">
        <v>201850384</v>
      </c>
      <c r="D64" s="23" t="s">
        <v>158</v>
      </c>
      <c r="E64" s="25" t="s">
        <v>187</v>
      </c>
      <c r="F64" s="11">
        <v>1.5</v>
      </c>
      <c r="G64" s="18" t="s">
        <v>29</v>
      </c>
      <c r="H64" s="18">
        <v>32</v>
      </c>
      <c r="I64" s="18">
        <v>8</v>
      </c>
      <c r="J64" s="18">
        <v>24</v>
      </c>
      <c r="K64" s="42">
        <v>4</v>
      </c>
    </row>
    <row r="65" ht="15" customHeight="1" spans="1:11">
      <c r="A65" s="13"/>
      <c r="B65" s="37">
        <v>4</v>
      </c>
      <c r="C65" s="15">
        <v>201850389</v>
      </c>
      <c r="D65" s="9" t="s">
        <v>158</v>
      </c>
      <c r="E65" s="25" t="s">
        <v>188</v>
      </c>
      <c r="F65" s="11">
        <v>1.5</v>
      </c>
      <c r="G65" s="18" t="s">
        <v>29</v>
      </c>
      <c r="H65" s="18">
        <v>28</v>
      </c>
      <c r="I65" s="18">
        <v>28</v>
      </c>
      <c r="J65" s="18">
        <v>0</v>
      </c>
      <c r="K65" s="42">
        <v>5</v>
      </c>
    </row>
    <row r="66" ht="15" customHeight="1" spans="1:11">
      <c r="A66" s="13"/>
      <c r="B66" s="9">
        <v>5</v>
      </c>
      <c r="C66" s="15">
        <v>201850377</v>
      </c>
      <c r="D66" s="9" t="s">
        <v>158</v>
      </c>
      <c r="E66" s="25" t="s">
        <v>189</v>
      </c>
      <c r="F66" s="11">
        <v>1.5</v>
      </c>
      <c r="G66" s="9" t="s">
        <v>29</v>
      </c>
      <c r="H66" s="9">
        <v>28</v>
      </c>
      <c r="I66" s="9">
        <v>20</v>
      </c>
      <c r="J66" s="9">
        <v>8</v>
      </c>
      <c r="K66" s="42">
        <v>6</v>
      </c>
    </row>
    <row r="67" ht="15" customHeight="1" spans="1:11">
      <c r="A67" s="13"/>
      <c r="B67" s="37">
        <v>6</v>
      </c>
      <c r="C67" s="15">
        <v>201850382</v>
      </c>
      <c r="D67" s="9" t="s">
        <v>158</v>
      </c>
      <c r="E67" s="32" t="s">
        <v>190</v>
      </c>
      <c r="F67" s="11">
        <v>1.5</v>
      </c>
      <c r="G67" s="31" t="s">
        <v>29</v>
      </c>
      <c r="H67" s="31">
        <v>28</v>
      </c>
      <c r="I67" s="31">
        <v>20</v>
      </c>
      <c r="J67" s="31">
        <v>8</v>
      </c>
      <c r="K67" s="42">
        <v>6</v>
      </c>
    </row>
    <row r="68" ht="15" customHeight="1" spans="1:11">
      <c r="A68" s="13"/>
      <c r="B68" s="9">
        <v>7</v>
      </c>
      <c r="C68" s="15">
        <v>201850350</v>
      </c>
      <c r="D68" s="9" t="s">
        <v>158</v>
      </c>
      <c r="E68" s="32" t="s">
        <v>191</v>
      </c>
      <c r="F68" s="11">
        <v>1.5</v>
      </c>
      <c r="G68" s="31" t="s">
        <v>29</v>
      </c>
      <c r="H68" s="18">
        <v>28</v>
      </c>
      <c r="I68" s="18">
        <v>20</v>
      </c>
      <c r="J68" s="31">
        <v>8</v>
      </c>
      <c r="K68" s="42">
        <v>7</v>
      </c>
    </row>
    <row r="69" ht="15" customHeight="1" spans="1:11">
      <c r="A69" s="13"/>
      <c r="B69" s="37">
        <v>8</v>
      </c>
      <c r="C69" s="15">
        <v>201850351</v>
      </c>
      <c r="D69" s="9" t="s">
        <v>158</v>
      </c>
      <c r="E69" s="32" t="s">
        <v>192</v>
      </c>
      <c r="F69" s="11">
        <v>1.5</v>
      </c>
      <c r="G69" s="31" t="s">
        <v>29</v>
      </c>
      <c r="H69" s="18">
        <v>28</v>
      </c>
      <c r="I69" s="18">
        <v>20</v>
      </c>
      <c r="J69" s="18">
        <v>8</v>
      </c>
      <c r="K69" s="42">
        <v>7</v>
      </c>
    </row>
    <row r="70" ht="15" customHeight="1" spans="1:11">
      <c r="A70" s="13"/>
      <c r="B70" s="9">
        <v>9</v>
      </c>
      <c r="C70" s="15">
        <v>201850346</v>
      </c>
      <c r="D70" s="9" t="s">
        <v>158</v>
      </c>
      <c r="E70" s="43" t="s">
        <v>193</v>
      </c>
      <c r="F70" s="11">
        <v>1.5</v>
      </c>
      <c r="G70" s="31" t="s">
        <v>29</v>
      </c>
      <c r="H70" s="18">
        <v>28</v>
      </c>
      <c r="I70" s="18">
        <v>20</v>
      </c>
      <c r="J70" s="31">
        <v>8</v>
      </c>
      <c r="K70" s="42">
        <v>7</v>
      </c>
    </row>
    <row r="71" ht="15" customHeight="1" spans="1:11">
      <c r="A71" s="13"/>
      <c r="B71" s="37">
        <v>10</v>
      </c>
      <c r="C71" s="15">
        <v>201850357</v>
      </c>
      <c r="D71" s="9" t="s">
        <v>158</v>
      </c>
      <c r="E71" s="32" t="s">
        <v>194</v>
      </c>
      <c r="F71" s="11">
        <v>1.5</v>
      </c>
      <c r="G71" s="31" t="s">
        <v>29</v>
      </c>
      <c r="H71" s="31">
        <v>28</v>
      </c>
      <c r="I71" s="31">
        <v>20</v>
      </c>
      <c r="J71" s="31">
        <v>8</v>
      </c>
      <c r="K71" s="42">
        <v>7</v>
      </c>
    </row>
    <row r="72" ht="15" customHeight="1" spans="1:11">
      <c r="A72" s="13"/>
      <c r="B72" s="9">
        <v>11</v>
      </c>
      <c r="C72" s="15">
        <v>201850293</v>
      </c>
      <c r="D72" s="9" t="s">
        <v>158</v>
      </c>
      <c r="E72" s="32" t="s">
        <v>195</v>
      </c>
      <c r="F72" s="11">
        <v>1.5</v>
      </c>
      <c r="G72" s="31" t="s">
        <v>29</v>
      </c>
      <c r="H72" s="31">
        <v>28</v>
      </c>
      <c r="I72" s="31">
        <v>20</v>
      </c>
      <c r="J72" s="31">
        <v>8</v>
      </c>
      <c r="K72" s="42"/>
    </row>
    <row r="73" ht="15" customHeight="1" spans="1:11">
      <c r="A73" s="13"/>
      <c r="B73" s="37">
        <v>12</v>
      </c>
      <c r="C73" s="15">
        <v>201850347</v>
      </c>
      <c r="D73" s="9" t="s">
        <v>158</v>
      </c>
      <c r="E73" s="43" t="s">
        <v>196</v>
      </c>
      <c r="F73" s="11">
        <v>1.5</v>
      </c>
      <c r="G73" s="31" t="s">
        <v>29</v>
      </c>
      <c r="H73" s="31">
        <v>28</v>
      </c>
      <c r="I73" s="31">
        <v>20</v>
      </c>
      <c r="J73" s="31">
        <v>8</v>
      </c>
      <c r="K73" s="42"/>
    </row>
    <row r="74" ht="15" customHeight="1" spans="1:11">
      <c r="A74" s="13"/>
      <c r="B74" s="9">
        <v>13</v>
      </c>
      <c r="C74" s="15">
        <v>201850280</v>
      </c>
      <c r="D74" s="9" t="s">
        <v>158</v>
      </c>
      <c r="E74" s="43" t="s">
        <v>197</v>
      </c>
      <c r="F74" s="11">
        <v>1.5</v>
      </c>
      <c r="G74" s="31" t="s">
        <v>29</v>
      </c>
      <c r="H74" s="31">
        <v>28</v>
      </c>
      <c r="I74" s="31">
        <v>20</v>
      </c>
      <c r="J74" s="31">
        <v>8</v>
      </c>
      <c r="K74" s="42"/>
    </row>
    <row r="75" ht="15" customHeight="1" spans="1:11">
      <c r="A75" s="13"/>
      <c r="B75" s="37">
        <v>14</v>
      </c>
      <c r="C75" s="15">
        <v>201850386</v>
      </c>
      <c r="D75" s="9" t="s">
        <v>158</v>
      </c>
      <c r="E75" s="43" t="s">
        <v>198</v>
      </c>
      <c r="F75" s="11">
        <v>1.5</v>
      </c>
      <c r="G75" s="31" t="s">
        <v>29</v>
      </c>
      <c r="H75" s="31">
        <v>28</v>
      </c>
      <c r="I75" s="31">
        <v>20</v>
      </c>
      <c r="J75" s="31">
        <v>8</v>
      </c>
      <c r="K75" s="42"/>
    </row>
    <row r="76" ht="15" customHeight="1" spans="1:11">
      <c r="A76" s="13"/>
      <c r="B76" s="9">
        <v>15</v>
      </c>
      <c r="C76" s="15">
        <v>201850388</v>
      </c>
      <c r="D76" s="9" t="s">
        <v>158</v>
      </c>
      <c r="E76" s="25" t="s">
        <v>199</v>
      </c>
      <c r="F76" s="11">
        <v>1.5</v>
      </c>
      <c r="G76" s="31" t="s">
        <v>29</v>
      </c>
      <c r="H76" s="31">
        <v>28</v>
      </c>
      <c r="I76" s="31">
        <v>20</v>
      </c>
      <c r="J76" s="31">
        <v>8</v>
      </c>
      <c r="K76" s="42"/>
    </row>
    <row r="77" ht="15" customHeight="1" spans="1:11">
      <c r="A77" s="13"/>
      <c r="B77" s="37">
        <v>16</v>
      </c>
      <c r="C77" s="15">
        <v>201850313</v>
      </c>
      <c r="D77" s="9" t="s">
        <v>158</v>
      </c>
      <c r="E77" s="32" t="s">
        <v>200</v>
      </c>
      <c r="F77" s="11">
        <v>1.5</v>
      </c>
      <c r="G77" s="31" t="s">
        <v>29</v>
      </c>
      <c r="H77" s="31">
        <v>28</v>
      </c>
      <c r="I77" s="31">
        <v>20</v>
      </c>
      <c r="J77" s="31">
        <v>8</v>
      </c>
      <c r="K77" s="42"/>
    </row>
    <row r="78" ht="15" customHeight="1" spans="1:11">
      <c r="A78" s="13"/>
      <c r="B78" s="9">
        <v>17</v>
      </c>
      <c r="C78" s="15">
        <v>201850334</v>
      </c>
      <c r="D78" s="9" t="s">
        <v>158</v>
      </c>
      <c r="E78" s="32" t="s">
        <v>201</v>
      </c>
      <c r="F78" s="11">
        <v>1.5</v>
      </c>
      <c r="G78" s="31" t="s">
        <v>29</v>
      </c>
      <c r="H78" s="31">
        <v>28</v>
      </c>
      <c r="I78" s="31">
        <v>20</v>
      </c>
      <c r="J78" s="31">
        <v>8</v>
      </c>
      <c r="K78" s="42"/>
    </row>
    <row r="79" ht="15" customHeight="1" spans="1:11">
      <c r="A79" s="13"/>
      <c r="B79" s="37">
        <v>18</v>
      </c>
      <c r="C79" s="15">
        <v>201850338</v>
      </c>
      <c r="D79" s="9" t="s">
        <v>158</v>
      </c>
      <c r="E79" s="32" t="s">
        <v>202</v>
      </c>
      <c r="F79" s="11">
        <v>4</v>
      </c>
      <c r="G79" s="31" t="s">
        <v>29</v>
      </c>
      <c r="H79" s="42">
        <v>56</v>
      </c>
      <c r="I79" s="42">
        <v>28</v>
      </c>
      <c r="J79" s="42">
        <v>28</v>
      </c>
      <c r="K79" s="42"/>
    </row>
    <row r="80" ht="15" customHeight="1" spans="1:11">
      <c r="A80" s="13"/>
      <c r="B80" s="9" t="s">
        <v>203</v>
      </c>
      <c r="C80" s="9"/>
      <c r="D80" s="9"/>
      <c r="E80" s="9"/>
      <c r="F80" s="11">
        <f>SUM(F62:F79)</f>
        <v>29.5</v>
      </c>
      <c r="G80" s="18"/>
      <c r="H80" s="18">
        <f>SUM(H62:H71)</f>
        <v>292</v>
      </c>
      <c r="I80" s="18">
        <f t="shared" ref="I80:J80" si="3">SUM(I62:I71)</f>
        <v>180</v>
      </c>
      <c r="J80" s="18">
        <f t="shared" si="3"/>
        <v>112</v>
      </c>
      <c r="K80" s="42"/>
    </row>
    <row r="81" ht="15" customHeight="1" spans="1:11">
      <c r="A81" s="9" t="s">
        <v>129</v>
      </c>
      <c r="B81" s="9"/>
      <c r="C81" s="9"/>
      <c r="D81" s="9"/>
      <c r="E81" s="9"/>
      <c r="F81" s="11">
        <f>F22+5+F44+F61+15</f>
        <v>116</v>
      </c>
      <c r="G81" s="18"/>
      <c r="H81" s="18">
        <f>H80+H61+H44+H32+H22</f>
        <v>2260</v>
      </c>
      <c r="I81" s="18">
        <f t="shared" ref="I81:J81" si="4">I80+I61+I44+I32+I22</f>
        <v>1508</v>
      </c>
      <c r="J81" s="18">
        <f t="shared" si="4"/>
        <v>752</v>
      </c>
      <c r="K81" s="42"/>
    </row>
    <row r="82" ht="15" customHeight="1" spans="1:11">
      <c r="A82" s="44" t="s">
        <v>130</v>
      </c>
      <c r="B82" s="9">
        <v>1</v>
      </c>
      <c r="C82" s="15">
        <v>201850561</v>
      </c>
      <c r="D82" s="9" t="s">
        <v>158</v>
      </c>
      <c r="E82" s="25" t="s">
        <v>204</v>
      </c>
      <c r="F82" s="11">
        <v>1</v>
      </c>
      <c r="G82" s="18" t="s">
        <v>29</v>
      </c>
      <c r="H82" s="18">
        <v>20</v>
      </c>
      <c r="I82" s="18">
        <v>0</v>
      </c>
      <c r="J82" s="18">
        <v>20</v>
      </c>
      <c r="K82" s="42">
        <v>3</v>
      </c>
    </row>
    <row r="83" s="2" customFormat="1" ht="15" customHeight="1" spans="1:11">
      <c r="A83" s="45"/>
      <c r="B83" s="46">
        <v>2</v>
      </c>
      <c r="C83" s="15">
        <v>201850555</v>
      </c>
      <c r="D83" s="9" t="s">
        <v>158</v>
      </c>
      <c r="E83" s="25" t="s">
        <v>205</v>
      </c>
      <c r="F83" s="11">
        <v>1</v>
      </c>
      <c r="G83" s="18" t="s">
        <v>29</v>
      </c>
      <c r="H83" s="18">
        <v>20</v>
      </c>
      <c r="I83" s="18">
        <v>0</v>
      </c>
      <c r="J83" s="18">
        <v>20</v>
      </c>
      <c r="K83" s="52">
        <v>3</v>
      </c>
    </row>
    <row r="84" s="3" customFormat="1" ht="15" customHeight="1" spans="1:11">
      <c r="A84" s="45"/>
      <c r="B84" s="46">
        <v>3</v>
      </c>
      <c r="C84" s="15">
        <v>201850554</v>
      </c>
      <c r="D84" s="9" t="s">
        <v>158</v>
      </c>
      <c r="E84" s="25" t="s">
        <v>206</v>
      </c>
      <c r="F84" s="11">
        <v>1</v>
      </c>
      <c r="G84" s="18" t="s">
        <v>29</v>
      </c>
      <c r="H84" s="18">
        <v>20</v>
      </c>
      <c r="I84" s="18">
        <v>0</v>
      </c>
      <c r="J84" s="18">
        <v>20</v>
      </c>
      <c r="K84" s="46">
        <v>4</v>
      </c>
    </row>
    <row r="85" s="1" customFormat="1" ht="15" customHeight="1" spans="1:11">
      <c r="A85" s="44"/>
      <c r="B85" s="9">
        <v>4</v>
      </c>
      <c r="C85" s="15">
        <v>201850543</v>
      </c>
      <c r="D85" s="9" t="s">
        <v>158</v>
      </c>
      <c r="E85" s="25" t="s">
        <v>207</v>
      </c>
      <c r="F85" s="11">
        <v>1</v>
      </c>
      <c r="G85" s="18" t="s">
        <v>29</v>
      </c>
      <c r="H85" s="18">
        <v>20</v>
      </c>
      <c r="I85" s="18">
        <v>0</v>
      </c>
      <c r="J85" s="18">
        <v>20</v>
      </c>
      <c r="K85" s="9">
        <v>4</v>
      </c>
    </row>
    <row r="86" s="1" customFormat="1" ht="15" customHeight="1" spans="1:11">
      <c r="A86" s="44"/>
      <c r="B86" s="9">
        <v>5</v>
      </c>
      <c r="C86" s="15">
        <v>201850569</v>
      </c>
      <c r="D86" s="9" t="s">
        <v>158</v>
      </c>
      <c r="E86" s="25" t="s">
        <v>208</v>
      </c>
      <c r="F86" s="11">
        <v>1</v>
      </c>
      <c r="G86" s="18" t="s">
        <v>29</v>
      </c>
      <c r="H86" s="18">
        <v>20</v>
      </c>
      <c r="I86" s="18">
        <v>0</v>
      </c>
      <c r="J86" s="18">
        <v>20</v>
      </c>
      <c r="K86" s="9">
        <v>5</v>
      </c>
    </row>
    <row r="87" s="1" customFormat="1" ht="15" customHeight="1" spans="1:11">
      <c r="A87" s="44"/>
      <c r="B87" s="9">
        <v>6</v>
      </c>
      <c r="C87" s="15">
        <v>201850556</v>
      </c>
      <c r="D87" s="9" t="s">
        <v>158</v>
      </c>
      <c r="E87" s="25" t="s">
        <v>209</v>
      </c>
      <c r="F87" s="11">
        <v>3</v>
      </c>
      <c r="G87" s="18" t="s">
        <v>29</v>
      </c>
      <c r="H87" s="18">
        <v>60</v>
      </c>
      <c r="I87" s="18">
        <v>0</v>
      </c>
      <c r="J87" s="18">
        <v>60</v>
      </c>
      <c r="K87" s="9">
        <v>5</v>
      </c>
    </row>
    <row r="88" s="1" customFormat="1" ht="15" customHeight="1" spans="1:11">
      <c r="A88" s="44"/>
      <c r="B88" s="9">
        <v>7</v>
      </c>
      <c r="C88" s="15">
        <v>201850560</v>
      </c>
      <c r="D88" s="9" t="s">
        <v>158</v>
      </c>
      <c r="E88" s="25" t="s">
        <v>210</v>
      </c>
      <c r="F88" s="11">
        <v>3</v>
      </c>
      <c r="G88" s="18" t="s">
        <v>29</v>
      </c>
      <c r="H88" s="18">
        <v>60</v>
      </c>
      <c r="I88" s="18">
        <v>0</v>
      </c>
      <c r="J88" s="18">
        <v>60</v>
      </c>
      <c r="K88" s="9">
        <v>6</v>
      </c>
    </row>
    <row r="89" s="1" customFormat="1" ht="15" customHeight="1" spans="1:11">
      <c r="A89" s="44"/>
      <c r="B89" s="9">
        <v>8</v>
      </c>
      <c r="C89" s="15">
        <v>201850559</v>
      </c>
      <c r="D89" s="9" t="s">
        <v>158</v>
      </c>
      <c r="E89" s="25" t="s">
        <v>211</v>
      </c>
      <c r="F89" s="11">
        <v>1</v>
      </c>
      <c r="G89" s="18" t="s">
        <v>29</v>
      </c>
      <c r="H89" s="18">
        <v>20</v>
      </c>
      <c r="I89" s="18">
        <v>0</v>
      </c>
      <c r="J89" s="18">
        <v>20</v>
      </c>
      <c r="K89" s="9">
        <v>6</v>
      </c>
    </row>
    <row r="90" s="1" customFormat="1" ht="15" customHeight="1" spans="1:11">
      <c r="A90" s="44"/>
      <c r="B90" s="9">
        <v>9</v>
      </c>
      <c r="C90" s="15">
        <v>201850547</v>
      </c>
      <c r="D90" s="9" t="s">
        <v>158</v>
      </c>
      <c r="E90" s="25" t="s">
        <v>212</v>
      </c>
      <c r="F90" s="11">
        <v>1</v>
      </c>
      <c r="G90" s="18" t="s">
        <v>29</v>
      </c>
      <c r="H90" s="18">
        <v>20</v>
      </c>
      <c r="I90" s="18">
        <v>0</v>
      </c>
      <c r="J90" s="18">
        <v>20</v>
      </c>
      <c r="K90" s="9">
        <v>7</v>
      </c>
    </row>
    <row r="91" s="1" customFormat="1" ht="15" customHeight="1" spans="1:11">
      <c r="A91" s="44"/>
      <c r="B91" s="9">
        <v>10</v>
      </c>
      <c r="C91" s="15">
        <v>201850548</v>
      </c>
      <c r="D91" s="9" t="s">
        <v>158</v>
      </c>
      <c r="E91" s="25" t="s">
        <v>213</v>
      </c>
      <c r="F91" s="11">
        <v>3</v>
      </c>
      <c r="G91" s="18" t="s">
        <v>29</v>
      </c>
      <c r="H91" s="18">
        <v>60</v>
      </c>
      <c r="I91" s="18">
        <v>0</v>
      </c>
      <c r="J91" s="18">
        <v>60</v>
      </c>
      <c r="K91" s="9">
        <v>7</v>
      </c>
    </row>
    <row r="92" s="1" customFormat="1" ht="15" customHeight="1" spans="1:11">
      <c r="A92" s="44"/>
      <c r="B92" s="9">
        <v>11</v>
      </c>
      <c r="C92" s="15">
        <v>201850589</v>
      </c>
      <c r="D92" s="9" t="s">
        <v>158</v>
      </c>
      <c r="E92" s="25" t="s">
        <v>134</v>
      </c>
      <c r="F92" s="11">
        <v>10</v>
      </c>
      <c r="G92" s="18" t="s">
        <v>29</v>
      </c>
      <c r="H92" s="18">
        <f>J92</f>
        <v>200</v>
      </c>
      <c r="I92" s="18">
        <v>0</v>
      </c>
      <c r="J92" s="9">
        <v>200</v>
      </c>
      <c r="K92" s="9">
        <v>8</v>
      </c>
    </row>
    <row r="93" s="1" customFormat="1" ht="15" customHeight="1" spans="1:11">
      <c r="A93" s="44"/>
      <c r="B93" s="9">
        <v>12</v>
      </c>
      <c r="C93" s="15">
        <v>201850579</v>
      </c>
      <c r="D93" s="9" t="s">
        <v>158</v>
      </c>
      <c r="E93" s="47" t="s">
        <v>136</v>
      </c>
      <c r="F93" s="11">
        <v>8</v>
      </c>
      <c r="G93" s="18" t="s">
        <v>29</v>
      </c>
      <c r="H93" s="18">
        <f>J93</f>
        <v>160</v>
      </c>
      <c r="I93" s="18">
        <v>0</v>
      </c>
      <c r="J93" s="9">
        <v>160</v>
      </c>
      <c r="K93" s="9">
        <v>8</v>
      </c>
    </row>
    <row r="94" ht="15" customHeight="1" spans="1:11">
      <c r="A94" s="44"/>
      <c r="B94" s="9" t="s">
        <v>45</v>
      </c>
      <c r="C94" s="9"/>
      <c r="D94" s="9"/>
      <c r="E94" s="9"/>
      <c r="F94" s="11">
        <f>SUM(F82:F93)</f>
        <v>34</v>
      </c>
      <c r="G94" s="9"/>
      <c r="H94" s="18">
        <f>SUM(H82:H93)</f>
        <v>680</v>
      </c>
      <c r="I94" s="18">
        <f>SUM(I82:I93)</f>
        <v>0</v>
      </c>
      <c r="J94" s="18">
        <f>SUM(J82:J93)</f>
        <v>680</v>
      </c>
      <c r="K94" s="42"/>
    </row>
    <row r="95" ht="15" customHeight="1" spans="1:11">
      <c r="A95" s="48" t="s">
        <v>139</v>
      </c>
      <c r="B95" s="49"/>
      <c r="C95" s="49"/>
      <c r="D95" s="49"/>
      <c r="E95" s="26"/>
      <c r="F95" s="50">
        <f>SUM(F81+F94)</f>
        <v>150</v>
      </c>
      <c r="G95" s="42"/>
      <c r="H95" s="42">
        <f t="shared" ref="H95:J95" si="5">H94+H81</f>
        <v>2940</v>
      </c>
      <c r="I95" s="42">
        <f t="shared" si="5"/>
        <v>1508</v>
      </c>
      <c r="J95" s="42">
        <f t="shared" si="5"/>
        <v>1432</v>
      </c>
      <c r="K95" s="42"/>
    </row>
    <row r="97" s="4" customFormat="1" ht="13.5" spans="2:7">
      <c r="B97" s="4" t="s">
        <v>142</v>
      </c>
      <c r="E97" s="4" t="s">
        <v>143</v>
      </c>
      <c r="G97" s="51" t="s">
        <v>144</v>
      </c>
    </row>
    <row r="98" spans="10:10">
      <c r="J98" s="53"/>
    </row>
  </sheetData>
  <mergeCells count="27">
    <mergeCell ref="A1:J1"/>
    <mergeCell ref="H2:J2"/>
    <mergeCell ref="B22:E22"/>
    <mergeCell ref="B32:E32"/>
    <mergeCell ref="B44:E44"/>
    <mergeCell ref="B61:E61"/>
    <mergeCell ref="B80:E80"/>
    <mergeCell ref="A81:E81"/>
    <mergeCell ref="B94:E94"/>
    <mergeCell ref="A95:E95"/>
    <mergeCell ref="A2:A4"/>
    <mergeCell ref="A5:A22"/>
    <mergeCell ref="A23:A32"/>
    <mergeCell ref="A33:A44"/>
    <mergeCell ref="A45:A61"/>
    <mergeCell ref="A62:A80"/>
    <mergeCell ref="A82:A9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2:K4"/>
  </mergeCells>
  <pageMargins left="0.30625" right="0.30625" top="0.751388888888889" bottom="0.751388888888889" header="0.297916666666667" footer="0.297916666666667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文物与博物馆学A</vt:lpstr>
      <vt:lpstr>简表B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789</cp:lastModifiedBy>
  <dcterms:created xsi:type="dcterms:W3CDTF">2006-09-13T11:21:00Z</dcterms:created>
  <cp:lastPrinted>2019-07-11T07:43:00Z</cp:lastPrinted>
  <dcterms:modified xsi:type="dcterms:W3CDTF">2020-06-16T05:53:48Z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